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ThisWorkbook"/>
  <mc:AlternateContent xmlns:mc="http://schemas.openxmlformats.org/markup-compatibility/2006">
    <mc:Choice Requires="x15">
      <x15ac:absPath xmlns:x15ac="http://schemas.microsoft.com/office/spreadsheetml/2010/11/ac" url="C:\Users\Mirela\Desktop\Mirela\01_Javna nabava\01_Postupci\04_Odvodnja Rakovo selo\I. izmjena\"/>
    </mc:Choice>
  </mc:AlternateContent>
  <xr:revisionPtr revIDLastSave="0" documentId="13_ncr:1_{89CEDE85-0190-4A63-BB8E-6E33EDD53A9F}" xr6:coauthVersionLast="36" xr6:coauthVersionMax="47" xr10:uidLastSave="{00000000-0000-0000-0000-000000000000}"/>
  <bookViews>
    <workbookView xWindow="0" yWindow="0" windowWidth="28800" windowHeight="12105" tabRatio="857" xr2:uid="{00000000-000D-0000-FFFF-FFFF00000000}"/>
  </bookViews>
  <sheets>
    <sheet name="OBORINSKA ODVODNJA" sheetId="80" r:id="rId1"/>
    <sheet name="SVEUKUPNA REKAPITULACIJA" sheetId="66" r:id="rId2"/>
  </sheets>
  <externalReferences>
    <externalReference r:id="rId3"/>
    <externalReference r:id="rId4"/>
    <externalReference r:id="rId5"/>
  </externalReferences>
  <definedNames>
    <definedName name="ENERGIJA">'[1]TABLICA stvarnih količina-LED'!$R$4</definedName>
    <definedName name="HIDRA">[2]FAKTORI!$B$4</definedName>
    <definedName name="led">#REF!</definedName>
    <definedName name="LEDO">#REF!</definedName>
    <definedName name="Natrij">#REF!</definedName>
    <definedName name="_xlnm.Print_Area" localSheetId="0">'OBORINSKA ODVODNJA'!$A$1:$F$358</definedName>
    <definedName name="_xlnm.Print_Area" localSheetId="1">'SVEUKUPNA REKAPITULACIJA'!$A$1:$F$29</definedName>
    <definedName name="POPUST">#REF!</definedName>
    <definedName name="POPUST_2">[3]FAKTORI!$B$3</definedName>
    <definedName name="temp">#REF!</definedName>
  </definedNames>
  <calcPr calcId="191029" fullPrecision="0"/>
</workbook>
</file>

<file path=xl/calcChain.xml><?xml version="1.0" encoding="utf-8"?>
<calcChain xmlns="http://schemas.openxmlformats.org/spreadsheetml/2006/main">
  <c r="F28" i="80" l="1"/>
  <c r="F29" i="80"/>
  <c r="F356" i="80" l="1"/>
  <c r="F354" i="80"/>
  <c r="F353" i="80"/>
  <c r="F351" i="80"/>
  <c r="F350" i="80"/>
  <c r="F348" i="80"/>
  <c r="F347" i="80"/>
  <c r="F342" i="80"/>
  <c r="F341" i="80"/>
  <c r="F339" i="80"/>
  <c r="F338" i="80"/>
  <c r="F335" i="80"/>
  <c r="F333" i="80"/>
  <c r="F332" i="80"/>
  <c r="F330" i="80"/>
  <c r="F329" i="80"/>
  <c r="F326" i="80"/>
  <c r="F325" i="80"/>
  <c r="F323" i="80"/>
  <c r="F320" i="80"/>
  <c r="F319" i="80"/>
  <c r="F317" i="80"/>
  <c r="F316" i="80"/>
  <c r="F311" i="80"/>
  <c r="F309" i="80"/>
  <c r="F307" i="80"/>
  <c r="F306" i="80"/>
  <c r="F304" i="80"/>
  <c r="F303" i="80"/>
  <c r="F301" i="80"/>
  <c r="F300" i="80"/>
  <c r="F298" i="80"/>
  <c r="F296" i="80"/>
  <c r="F295" i="80"/>
  <c r="F293" i="80"/>
  <c r="F292" i="80"/>
  <c r="F290" i="80"/>
  <c r="F289" i="80"/>
  <c r="F287" i="80"/>
  <c r="F285" i="80"/>
  <c r="F284" i="80"/>
  <c r="F282" i="80"/>
  <c r="F281" i="80"/>
  <c r="F275" i="80"/>
  <c r="F274" i="80"/>
  <c r="F272" i="80"/>
  <c r="F271" i="80"/>
  <c r="F269" i="80"/>
  <c r="F267" i="80"/>
  <c r="F262" i="80"/>
  <c r="F261" i="80"/>
  <c r="F259" i="80"/>
  <c r="F257" i="80"/>
  <c r="F256" i="80"/>
  <c r="F254" i="80"/>
  <c r="F253" i="80"/>
  <c r="F250" i="80"/>
  <c r="F249" i="80"/>
  <c r="F247" i="80"/>
  <c r="F246" i="80"/>
  <c r="F243" i="80"/>
  <c r="F242" i="80"/>
  <c r="F240" i="80"/>
  <c r="F239" i="80"/>
  <c r="F236" i="80"/>
  <c r="F234" i="80"/>
  <c r="F233" i="80"/>
  <c r="F237" i="80"/>
  <c r="F231" i="80"/>
  <c r="F230" i="80"/>
  <c r="F228" i="80"/>
  <c r="F227" i="80"/>
  <c r="F225" i="80"/>
  <c r="F224" i="80"/>
  <c r="F218" i="80"/>
  <c r="F217" i="80"/>
  <c r="F215" i="80"/>
  <c r="F214" i="80"/>
  <c r="F212" i="80"/>
  <c r="F211" i="80"/>
  <c r="F209" i="80"/>
  <c r="F208" i="80"/>
  <c r="F206" i="80"/>
  <c r="F205" i="80"/>
  <c r="F202" i="80"/>
  <c r="F201" i="80"/>
  <c r="F199" i="80"/>
  <c r="F198" i="80"/>
  <c r="F196" i="80"/>
  <c r="F195" i="80"/>
  <c r="F193" i="80"/>
  <c r="F192" i="80"/>
  <c r="F188" i="80"/>
  <c r="F189" i="80"/>
  <c r="F186" i="80"/>
  <c r="F185" i="80"/>
  <c r="F183" i="80"/>
  <c r="F182" i="80"/>
  <c r="F180" i="80"/>
  <c r="F179" i="80"/>
  <c r="F175" i="80"/>
  <c r="F174" i="80"/>
  <c r="F172" i="80"/>
  <c r="F171" i="80"/>
  <c r="F169" i="80"/>
  <c r="F168" i="80"/>
  <c r="F166" i="80"/>
  <c r="F165" i="80"/>
  <c r="F162" i="80"/>
  <c r="F161" i="80"/>
  <c r="F159" i="80"/>
  <c r="F158" i="80"/>
  <c r="F156" i="80"/>
  <c r="F155" i="80"/>
  <c r="F153" i="80"/>
  <c r="F152" i="80"/>
  <c r="F148" i="80"/>
  <c r="F147" i="80"/>
  <c r="F145" i="80"/>
  <c r="F144" i="80"/>
  <c r="F142" i="80"/>
  <c r="F141" i="80"/>
  <c r="F139" i="80"/>
  <c r="F138" i="80"/>
  <c r="F136" i="80"/>
  <c r="F135" i="80"/>
  <c r="F133" i="80"/>
  <c r="F132" i="80"/>
  <c r="F130" i="80"/>
  <c r="F127" i="80"/>
  <c r="F126" i="80"/>
  <c r="F124" i="80"/>
  <c r="F123" i="80"/>
  <c r="F121" i="80"/>
  <c r="F120" i="80"/>
  <c r="F118" i="80"/>
  <c r="F117" i="80"/>
  <c r="F111" i="80"/>
  <c r="F109" i="80"/>
  <c r="F107" i="80"/>
  <c r="F106" i="80"/>
  <c r="F104" i="80"/>
  <c r="F103" i="80"/>
  <c r="F101" i="80"/>
  <c r="F100" i="80"/>
  <c r="F98" i="80"/>
  <c r="F96" i="80"/>
  <c r="F95" i="80"/>
  <c r="F93" i="80"/>
  <c r="F92" i="80"/>
  <c r="F89" i="80"/>
  <c r="F88" i="80"/>
  <c r="F86" i="80"/>
  <c r="F85" i="80"/>
  <c r="F83" i="80"/>
  <c r="F82" i="80"/>
  <c r="F80" i="80"/>
  <c r="F79" i="80"/>
  <c r="F77" i="80"/>
  <c r="F76" i="80"/>
  <c r="F73" i="80"/>
  <c r="F72" i="80"/>
  <c r="F70" i="80"/>
  <c r="F69" i="80"/>
  <c r="F67" i="80"/>
  <c r="F66" i="80"/>
  <c r="F64" i="80"/>
  <c r="F63" i="80"/>
  <c r="F61" i="80"/>
  <c r="F60" i="80"/>
  <c r="F58" i="80"/>
  <c r="F57" i="80"/>
  <c r="F53" i="80"/>
  <c r="F52" i="80"/>
  <c r="F50" i="80"/>
  <c r="F49" i="80"/>
  <c r="F47" i="80"/>
  <c r="F46" i="80"/>
  <c r="F41" i="80"/>
  <c r="F40" i="80"/>
  <c r="F38" i="80"/>
  <c r="F37" i="80"/>
  <c r="F35" i="80"/>
  <c r="F34" i="80"/>
  <c r="F32" i="80"/>
  <c r="F31" i="80"/>
  <c r="F26" i="80"/>
  <c r="F25" i="80"/>
  <c r="F23" i="80"/>
  <c r="F22" i="80"/>
  <c r="F20" i="80"/>
  <c r="F19" i="80"/>
  <c r="F16" i="80"/>
  <c r="F15" i="80"/>
  <c r="F13" i="80"/>
  <c r="F11" i="80"/>
  <c r="F10" i="80"/>
  <c r="F8" i="80"/>
  <c r="F7" i="80"/>
  <c r="F358" i="80" l="1"/>
  <c r="F357" i="80"/>
  <c r="F343" i="80"/>
  <c r="F344" i="80"/>
  <c r="F219" i="80"/>
  <c r="F112" i="80"/>
  <c r="F42" i="80"/>
  <c r="F220" i="80"/>
  <c r="F265" i="80" l="1"/>
  <c r="F277" i="80" s="1"/>
  <c r="F264" i="80"/>
  <c r="F276" i="80" s="1"/>
  <c r="F14" i="66" l="1"/>
  <c r="F5" i="66"/>
  <c r="F7" i="66"/>
  <c r="F113" i="80"/>
  <c r="F13" i="66" s="1"/>
  <c r="F16" i="66"/>
  <c r="F6" i="66"/>
  <c r="F15" i="66"/>
  <c r="F3" i="66"/>
  <c r="F43" i="80"/>
  <c r="F12" i="66" s="1"/>
  <c r="F8" i="66"/>
  <c r="F17" i="66"/>
  <c r="F4" i="66"/>
  <c r="F18" i="66" l="1"/>
  <c r="F23" i="66" s="1"/>
  <c r="F9" i="66"/>
  <c r="F22" i="66" s="1"/>
  <c r="F24" i="66" l="1"/>
  <c r="F25" i="66" s="1"/>
  <c r="F26" i="66" l="1"/>
</calcChain>
</file>

<file path=xl/sharedStrings.xml><?xml version="1.0" encoding="utf-8"?>
<sst xmlns="http://schemas.openxmlformats.org/spreadsheetml/2006/main" count="971" uniqueCount="509">
  <si>
    <t>A.6</t>
  </si>
  <si>
    <t>A.6.1</t>
  </si>
  <si>
    <t>A.5</t>
  </si>
  <si>
    <t>A.5.1.1</t>
  </si>
  <si>
    <t>A.5.2</t>
  </si>
  <si>
    <t xml:space="preserve"> </t>
  </si>
  <si>
    <t>ZEMLJANI I SLIČNI RADOVI</t>
  </si>
  <si>
    <t>PRIPREMNI  RADOVI</t>
  </si>
  <si>
    <t>Mjesta križanja trase i postojećih instalacija</t>
  </si>
  <si>
    <t>BETONSKI I ASFALTERSKI RADOVI</t>
  </si>
  <si>
    <t>A.1</t>
  </si>
  <si>
    <t>A.3.2</t>
  </si>
  <si>
    <t>A.3.2.1</t>
  </si>
  <si>
    <t>A.3.2.2</t>
  </si>
  <si>
    <t>A.3.3</t>
  </si>
  <si>
    <t>Križanje s postojećim TK instalacijama</t>
  </si>
  <si>
    <t>A.</t>
  </si>
  <si>
    <t>A.2.3</t>
  </si>
  <si>
    <t>A.2.5</t>
  </si>
  <si>
    <t>A.3.1</t>
  </si>
  <si>
    <t>A.3.4</t>
  </si>
  <si>
    <t>A.3.5</t>
  </si>
  <si>
    <t>Opis stavke</t>
  </si>
  <si>
    <t>A.2.1</t>
  </si>
  <si>
    <t>A.2</t>
  </si>
  <si>
    <t>A.1.2</t>
  </si>
  <si>
    <t>A.1.1</t>
  </si>
  <si>
    <t>A.2.2</t>
  </si>
  <si>
    <t>A.1.3</t>
  </si>
  <si>
    <t>A.1.3.1</t>
  </si>
  <si>
    <t>A.1.3.2</t>
  </si>
  <si>
    <t>A.1.4</t>
  </si>
  <si>
    <t>A.1.6</t>
  </si>
  <si>
    <t>A.1.8</t>
  </si>
  <si>
    <t>A.1.9</t>
  </si>
  <si>
    <t>A.4.1</t>
  </si>
  <si>
    <t>A.4.2</t>
  </si>
  <si>
    <t>A.4</t>
  </si>
  <si>
    <t>A.3</t>
  </si>
  <si>
    <t>A.2.4</t>
  </si>
  <si>
    <t>Stavka troškovnika</t>
  </si>
  <si>
    <t>Jedinica mjere</t>
  </si>
  <si>
    <t>Količina</t>
  </si>
  <si>
    <t>Ukupno</t>
  </si>
  <si>
    <t>A.2.6</t>
  </si>
  <si>
    <t>A.2.7</t>
  </si>
  <si>
    <t>Paralelne trase i postojeće instalacije</t>
  </si>
  <si>
    <t>A.1.5</t>
  </si>
  <si>
    <t>IZMJEŠTANJE POSTOJEĆIH INSTALACIJA</t>
  </si>
  <si>
    <t>kom</t>
  </si>
  <si>
    <t>ukupno:</t>
  </si>
  <si>
    <t>OSTALI RADOVI</t>
  </si>
  <si>
    <t>PRIPREMNI RADOVI</t>
  </si>
  <si>
    <t>m</t>
  </si>
  <si>
    <t>A.3.5.1</t>
  </si>
  <si>
    <t>A.3.5.2</t>
  </si>
  <si>
    <t>A.3.2.3</t>
  </si>
  <si>
    <t>A.3.2.4</t>
  </si>
  <si>
    <t>A.5.1</t>
  </si>
  <si>
    <t>A.3.6</t>
  </si>
  <si>
    <t>A.3.7</t>
  </si>
  <si>
    <t>TK instalacije</t>
  </si>
  <si>
    <t>A.3.3.1</t>
  </si>
  <si>
    <t>A.3.3.2</t>
  </si>
  <si>
    <t xml:space="preserve">pijesak 0-4 mm za izradu pješčane posteljice za postojeće instalacije </t>
  </si>
  <si>
    <t>pijesak 0-4 mm za izradu obloge oko instalacija</t>
  </si>
  <si>
    <t>DOBAVA, DOPREMA I UGRADNJA KANALIZACIJSKOG MATERIJALA I OPREME</t>
  </si>
  <si>
    <t>A.3.7.a</t>
  </si>
  <si>
    <t>A.3.7.b</t>
  </si>
  <si>
    <t>kpl</t>
  </si>
  <si>
    <r>
      <t>Pažljivi ručni iskop probnih šliceva</t>
    </r>
    <r>
      <rPr>
        <sz val="11"/>
        <rFont val="Arial"/>
        <family val="2"/>
        <charset val="238"/>
      </rPr>
      <t xml:space="preserve"> na mjestima postojećih instalacija za utvrđivanje točnog položaja postojećih instalacija. 
Prosječno 2 m</t>
    </r>
    <r>
      <rPr>
        <vertAlign val="superscript"/>
        <sz val="11"/>
        <rFont val="Arial"/>
        <family val="2"/>
        <charset val="238"/>
      </rPr>
      <t>3</t>
    </r>
    <r>
      <rPr>
        <sz val="11"/>
        <rFont val="Arial"/>
        <family val="2"/>
        <charset val="238"/>
      </rPr>
      <t xml:space="preserve"> iskopa po 1 probnom šlicu. 
</t>
    </r>
    <r>
      <rPr>
        <b/>
        <sz val="11"/>
        <rFont val="Arial"/>
        <family val="2"/>
        <charset val="238"/>
      </rPr>
      <t>Jedinična cijena stavka uključuje sve potrebne radove, materijale, pomoćna sredstva i transporte za kompletnu izvedbu stavke.</t>
    </r>
    <r>
      <rPr>
        <sz val="11"/>
        <rFont val="Arial"/>
        <family val="2"/>
        <charset val="238"/>
      </rPr>
      <t xml:space="preserve"> 
Obračun po komplet izvedenom ručnom iskopu probnih šliceva.</t>
    </r>
  </si>
  <si>
    <t>A.1.7</t>
  </si>
  <si>
    <r>
      <t>Kompletna izrada i postava privremenih prijelaza - mostića</t>
    </r>
    <r>
      <rPr>
        <sz val="11"/>
        <rFont val="Arial"/>
        <family val="2"/>
        <charset val="238"/>
      </rPr>
      <t xml:space="preserve"> preko kanala gradilišta za prijelaz pješaka tijekom izvođenja radova. 
Mostiće izraditi na način da mogu biti upotrebljavani višekratno, uz njihovu jednostavnu postavu i demontažu te preseljenje na novu lokaciju po okončanju radova na određenoj dionici. </t>
    </r>
    <r>
      <rPr>
        <b/>
        <sz val="11"/>
        <rFont val="Arial"/>
        <family val="2"/>
        <charset val="238"/>
      </rPr>
      <t xml:space="preserve">Jedinična cijena stavka uključuje sve potrebne radove, materijale, pomoćna sredstva i transporte za kompletnu izvedbu radova.
</t>
    </r>
  </si>
  <si>
    <r>
      <t>Kompletna izrada i postava privremenih prijelaza - "mostića"</t>
    </r>
    <r>
      <rPr>
        <sz val="11"/>
        <rFont val="Arial"/>
        <family val="2"/>
        <charset val="238"/>
      </rPr>
      <t xml:space="preserve"> preko kanala gradilišta za prijelaz vozila tijekom izvođenja radova. 
Čelični "mostići" - prijelazi  za vozila širine 2,50 m moraju biti dovoljne nosivosti za prihvat teških prometnih opterećenja, radi odvijanja prometa tijekom izvođenja radova. Prijelaze - "mostiće" za potrebe vozila koncipirati na način da bude jednostavna njihova postava, demontaža te preseljenje na drugu poziciju po okončanju radova. Jedinična cijena uključuje sve potrebne radove, materijale, pomoćna sredstva i transporte za komplet izvedbu radova.   </t>
    </r>
  </si>
  <si>
    <t>kg</t>
  </si>
  <si>
    <t>A.4.1.2</t>
  </si>
  <si>
    <t>A.4.1.3</t>
  </si>
  <si>
    <t>A.4.1.5</t>
  </si>
  <si>
    <t>A.4.1.6</t>
  </si>
  <si>
    <t>A.4.1.7</t>
  </si>
  <si>
    <t>A.4.1.8</t>
  </si>
  <si>
    <t>Dobava, doprema i ugradnja armature B500B. 
Obračun po kg ugrađene armature.</t>
  </si>
  <si>
    <r>
      <t xml:space="preserve">Utvrđivanje pozicija postojećih instalacija. Prije početka zemljanih radova u suradnji sa nadležnim institucijama </t>
    </r>
    <r>
      <rPr>
        <b/>
        <sz val="11"/>
        <rFont val="Arial"/>
        <family val="2"/>
        <charset val="238"/>
      </rPr>
      <t>utvrditi dubine i pozicije svih podzemnih instalacija</t>
    </r>
    <r>
      <rPr>
        <sz val="11"/>
        <rFont val="Arial"/>
        <family val="2"/>
        <charset val="238"/>
      </rPr>
      <t xml:space="preserve"> duž čitave trase te označiti njihove trase na terenu. 
O početku radova izvjestiti nadležne službe te dogovoriti način izvođenja radova, kako bi bilo izbjegnuto njihovo oštećenje. Nakon obilježavanja instalacija potrebno je, u dogovoru s nadležnom tvrtkom u čijem su vlasništvu instalacije, izvršiti eventualne korekcije trasa kolektora iz glavnog projekta i definirati mjere zaštite instalacija te eventualna potrebna prelaganja. Navedeni dogovori trebaju se zapisnički potvrditi od strane nadležnih tvrtki, nadzorne službe i izvođača. 
Potrebno je obaviti zapisničku primopredaju označenih instalacija na terenu te prijedloge rješenja za eventualna potrebna prelaganja.U cijenu su uključene sve eventualne naknade za potrebe obilježavanja postojećih instalacija.
Obračun po kompletu za križanja trasa i postojećih instalacija za cijeli podsustav, te m' za paralelno vođenje trase.
</t>
    </r>
  </si>
  <si>
    <r>
      <t>m</t>
    </r>
    <r>
      <rPr>
        <vertAlign val="superscript"/>
        <sz val="11"/>
        <rFont val="Arial"/>
        <family val="2"/>
        <charset val="238"/>
      </rPr>
      <t>3</t>
    </r>
  </si>
  <si>
    <t>Križanje postojećim instalacijama vodovoda</t>
  </si>
  <si>
    <r>
      <t xml:space="preserve">Planiranje dna kanala postojećih instalacija nakon iskopa.
</t>
    </r>
    <r>
      <rPr>
        <sz val="11"/>
        <rFont val="Arial"/>
        <family val="2"/>
        <charset val="238"/>
      </rPr>
      <t>Obuhvaćeno planiranje dna kanala s točnošću +/-3 cm prema uzdužnom profilu.
Eventualna prekomjerna produbljenja kanala ispuniti kamenom sitneži 0-4 mm te zbiti strojno. 
Zbijenost podloge min. 20 MN/m</t>
    </r>
    <r>
      <rPr>
        <vertAlign val="superscript"/>
        <sz val="11"/>
        <rFont val="Arial"/>
        <family val="2"/>
        <charset val="238"/>
      </rPr>
      <t>2</t>
    </r>
    <r>
      <rPr>
        <sz val="11"/>
        <rFont val="Arial"/>
        <family val="2"/>
        <charset val="238"/>
      </rPr>
      <t>.
Obračun po 1 m</t>
    </r>
    <r>
      <rPr>
        <vertAlign val="superscript"/>
        <sz val="11"/>
        <rFont val="Arial"/>
        <family val="2"/>
        <charset val="238"/>
      </rPr>
      <t>2</t>
    </r>
    <r>
      <rPr>
        <sz val="11"/>
        <rFont val="Arial"/>
        <family val="2"/>
        <charset val="238"/>
      </rPr>
      <t xml:space="preserve"> isplaniranog dna kanala.</t>
    </r>
  </si>
  <si>
    <r>
      <t>m</t>
    </r>
    <r>
      <rPr>
        <vertAlign val="superscript"/>
        <sz val="11"/>
        <rFont val="Arial"/>
        <family val="2"/>
        <charset val="238"/>
      </rPr>
      <t>2</t>
    </r>
  </si>
  <si>
    <t>Instalacije vodovoda</t>
  </si>
  <si>
    <t>A.3.3.3</t>
  </si>
  <si>
    <r>
      <t xml:space="preserve">Dobava, prijevoz, isporuka i istovar na deponiju gradilišta, doprema do mjesta ugradnje i kompletna ugradnja kanalizacijskih cijevi, fazonskih komada te spojnica od termoplastičnih materijala. </t>
    </r>
    <r>
      <rPr>
        <sz val="10"/>
        <rFont val="Arial"/>
        <family val="2"/>
        <charset val="238"/>
      </rPr>
      <t xml:space="preserve">Kanalizacijske cijevi komplet, sa spojnim i brtvenim materijalom za spajanje cijevi međusobno 
Napomena: U ovom Glavnom projektu (G.P.) su predviđene:
* HRN EN 13476-1 2007 ili jednakovrijedno i HRN EN 13476-3 2009 ili jednakovrijedno za </t>
    </r>
    <r>
      <rPr>
        <b/>
        <sz val="10"/>
        <rFont val="Arial"/>
        <family val="2"/>
        <charset val="238"/>
      </rPr>
      <t>plastični cijevni sustav za netlačnu podzemnu odvodnju i kanalizaciju od PVC-U, PP I PE cijevi</t>
    </r>
    <r>
      <rPr>
        <sz val="10"/>
        <rFont val="Arial"/>
        <family val="2"/>
        <charset val="238"/>
      </rPr>
      <t xml:space="preserve"> s glatkom unutrašnjom i profiliranom vanjskom površinom koje se spajaju isključivo sa spojnicom i dvije gumene brtve minimalne tjemene nosivosti SN 8. Kompletna izrada svih spojeva kanalizacijskih cijevi prema definiranom načinu spajanja cijevi međusobno i spoju cijevi i okana, u svemu prema uputama Proizvođača.  Nazivni promjer cjevovoda (DN) predstavlja unutarnji promjer cjevovoda. Uključeno je rezanje cijevi, čišćenje spojnih mjesta, priprema i postava brtvi, navlačenje spojnica i sve ostalo. Stavkom je obuhvaćen transport cijevi sa svim spojnim i brtvenim materijalom za spajanje cijevi i betonskih okana od  gradilišne privremene deponije do položaja za montažu duž rova,  spuštanje na pripremljenu posteljicu, poravnavanje po pravcu i niveleti uz kontrolu geodetskim instrumentom te montaža sa svom potrebnom pripomoći.Takoder, uključeni su potrebni pomoćni radovi, postavljanje komada koji se spajaju u položaj montaže, pomoćna sredstva (pomoćne skele, podupore, ručne dizalice, pridržavanja i sl.).Transport obaviti ručno ili strojno, ovisno o terenskim prilikama.  Obračun po 1 m' UREDNO UGRAĐENE cijevi, sve komplet prema definiranom načinu spajanja cijevi međusobno, kao i sa revizijskim oknima. </t>
    </r>
  </si>
  <si>
    <r>
      <rPr>
        <b/>
        <sz val="11"/>
        <rFont val="Arial"/>
        <family val="2"/>
        <charset val="238"/>
      </rPr>
      <t xml:space="preserve">Izrada elaborata osiguranja dokaza </t>
    </r>
    <r>
      <rPr>
        <sz val="11"/>
        <rFont val="Arial"/>
        <family val="2"/>
        <charset val="238"/>
      </rPr>
      <t xml:space="preserve">za ugovor o izvođenju radova po predmetnom projektu, u kojem će biti uvršten geodetski snimak lomnih točaka stvarnog stanja. Elaborat se predaje na CD-u u 2 primjerka. Izvođač će voditi detaljnu fotografsku evidenciju napretka radova te će načiniti  fotografije prema zahtjevu nadzornog Inženjera. Izvođač će načiniti digitalne fotografije u boji aparatom dobre kvalitete s refleksnim staklom, dobrom rezolucijom i promjenjivim objektivima. Rezolucija digitalnog negativa biti će najmanje 8 milijuna piksela.
Sve će fotografije biti načinjene u </t>
    </r>
    <r>
      <rPr>
        <i/>
        <sz val="11"/>
        <rFont val="Arial"/>
        <family val="2"/>
        <charset val="238"/>
      </rPr>
      <t>JPEG</t>
    </r>
    <r>
      <rPr>
        <sz val="11"/>
        <rFont val="Arial"/>
        <family val="2"/>
        <charset val="238"/>
      </rPr>
      <t xml:space="preserve"> formatu visoke kvalitete te redovito dostavljene nadzornom Inženjeru na CD-u. Izvođač će dostaviti dvije kopije fotografija o napretku radova, propisno označene, te veličine ne manje od cca. A4 formata s odgovarajućim dijelovima radova, tijekom izvođenja i po završetku, odnosno prema nalogu nadzornog Inženjera. Negativi i tiskane kopije ne smiju biti retuširane. 
Digitalne će datoteke fotografija biti vlasništvo Investitora te nije dozvoljeno davanje tiskanih kopija istih drugim osobama bez odobrenja Naručitelja ili nadzornog Inženjera. Izvođač će također osigurati album fotografija. Obračun po komplet uredno izrađenom elaboratu složenom od dva dijela - elaboratima postojećeg te završnog stanja. Elaborat se izrađuje za oborinsku odvodnju, kanalizaciju i vodovod.</t>
    </r>
  </si>
  <si>
    <t>A.4.1.1</t>
  </si>
  <si>
    <t>A.4.1.4</t>
  </si>
  <si>
    <t>A.4.3</t>
  </si>
  <si>
    <t>A.4.3.a</t>
  </si>
  <si>
    <t>A.5.3</t>
  </si>
  <si>
    <t>A.5.4</t>
  </si>
  <si>
    <t>A.5.5</t>
  </si>
  <si>
    <t>A.6.2</t>
  </si>
  <si>
    <t>A.6.3</t>
  </si>
  <si>
    <t>A.6.4</t>
  </si>
  <si>
    <t>A.4.4</t>
  </si>
  <si>
    <t>A.4.4.a</t>
  </si>
  <si>
    <t>Kanal</t>
  </si>
  <si>
    <t>Sabirnik</t>
  </si>
  <si>
    <t>A.4.5</t>
  </si>
  <si>
    <t>A.4.5.a</t>
  </si>
  <si>
    <t>A.4.6</t>
  </si>
  <si>
    <t>A.4.6.a</t>
  </si>
  <si>
    <t>A.5.1.2</t>
  </si>
  <si>
    <t>A.5.1.3</t>
  </si>
  <si>
    <t>A.5.1.4</t>
  </si>
  <si>
    <t>A.5.1.5</t>
  </si>
  <si>
    <t>A.5.3.1</t>
  </si>
  <si>
    <t>A.5.3.2</t>
  </si>
  <si>
    <t>A.4.7</t>
  </si>
  <si>
    <r>
      <t>Iskop rova.</t>
    </r>
    <r>
      <rPr>
        <sz val="11"/>
        <rFont val="Arial"/>
        <family val="2"/>
        <charset val="238"/>
      </rPr>
      <t xml:space="preserve">
Iskop kanala za oborinsku odvodnju, produbljenja i proširenja kod okana u materijalu B kategorije sukladno tehnološkom projektu izvođača. Iskope obaviti prema datim raznim karakterističnim obračunskim presjecima kanala duž trase. Gdje god je moguće iskop vršiti strojno ili ručno uz pomoć pneumatskog pribora, bez upotrebe eksploziva. Iskopani materijal odvesti, paralelno s iskopom,  na privremenu deponiju gradilišta, dio materijala će se iskoristiti prilikom zatrpavanja. Odvoz na trajnu deponiju obračunat posebnom stavkom. Uključena su sva potrebna produbljenja i proširenja kanala na mjestima izrade okana, te oborinskih priključaka.  </t>
    </r>
  </si>
  <si>
    <r>
      <t xml:space="preserve">Dobava, doprema i kompletna ugradnja cestovnih betonskih rubnjaka.
</t>
    </r>
    <r>
      <rPr>
        <sz val="11"/>
        <rFont val="Arial"/>
        <family val="2"/>
        <charset val="238"/>
      </rPr>
      <t xml:space="preserve">Stavka obuhvaća nabavu i ugradnju betonskog rubnjaka C35/45, poprečnog presjeka 15/25 cm na prethodno izvedenu podlogu od svježeg betona C15/20 prema izvedbenim projektnim detaljima.
Beton ugrađenog rubnjaka mora biti klase C 35/45 –v/c faktor ispod 0,45, otporan na smrzavanje i soli za odmrzavanje.
Rubnjaci 15/25/100cm.
Obračun po 1 m' kompletno izvedenog rubnjaka ceste. </t>
    </r>
  </si>
  <si>
    <t>A.2.5.a</t>
  </si>
  <si>
    <t>m2</t>
  </si>
  <si>
    <t>UPOJNE GRAĐEVINE</t>
  </si>
  <si>
    <t>SEPARATOR</t>
  </si>
  <si>
    <t>CJEVOVODI</t>
  </si>
  <si>
    <r>
      <t xml:space="preserve">Dvostrano ograđivanje gradilišta </t>
    </r>
    <r>
      <rPr>
        <sz val="11"/>
        <rFont val="Arial"/>
        <family val="2"/>
        <charset val="238"/>
      </rPr>
      <t>u skladu s propisima zaštite na radu.
Zaštitna ograda mora biti u svemu u skladu sa važećim pravilnicima i propisima, odnosno postojećom zakonskom regulativom.
Obračun po 1 m' ograde.</t>
    </r>
  </si>
  <si>
    <t>CJEVOVODI SA PRIKLJUČCIMA</t>
  </si>
  <si>
    <t>A.1.1.1</t>
  </si>
  <si>
    <t>A.1.1.2</t>
  </si>
  <si>
    <t>A.1.1.3</t>
  </si>
  <si>
    <t>A.1.1.1.a</t>
  </si>
  <si>
    <t>DIO 1</t>
  </si>
  <si>
    <t>DIO 2</t>
  </si>
  <si>
    <t>NAPOMENA:
DIO 1= Dio trase do/sa RO 8 i UG1
DIO 2= Dio ostale trase od RO 8 do kraja</t>
  </si>
  <si>
    <t>A.1.1.1.b</t>
  </si>
  <si>
    <t>A.1.1.2.a</t>
  </si>
  <si>
    <t>A.1.1.2.b</t>
  </si>
  <si>
    <t>A.1.1.3.a</t>
  </si>
  <si>
    <t>A.1.2.a</t>
  </si>
  <si>
    <t>A.1.2.b</t>
  </si>
  <si>
    <t>DIO 1
Izrada elaborata iskolčenja za 480 m cjevovoda / 46 m2 upojne građevine.</t>
  </si>
  <si>
    <t>DIO 2
Izrada elaborata iskolčenja za 323 m cjevovoda / 48 m2 upojne građevine/ 1 kom separatora.</t>
  </si>
  <si>
    <t>A.1.3.1.a</t>
  </si>
  <si>
    <t>A.1.3.1.b</t>
  </si>
  <si>
    <t>A.1.3.2.a</t>
  </si>
  <si>
    <t>A.1.3.2.b</t>
  </si>
  <si>
    <t>A.1.4.a</t>
  </si>
  <si>
    <t>A.1.4.b</t>
  </si>
  <si>
    <t>A.1.5.a</t>
  </si>
  <si>
    <t>A.1.5.b</t>
  </si>
  <si>
    <t>A.1.6.a</t>
  </si>
  <si>
    <t>A.1.6.b</t>
  </si>
  <si>
    <t>A.1.7.a</t>
  </si>
  <si>
    <t>A.1.7.b</t>
  </si>
  <si>
    <t>A.1.8.a</t>
  </si>
  <si>
    <t>A.1.8.b</t>
  </si>
  <si>
    <t>A.1.9.a</t>
  </si>
  <si>
    <t>A.1.9.b</t>
  </si>
  <si>
    <t>UKUPNO STAVKA: PRIPREMNI RADOVI - DIO 1</t>
  </si>
  <si>
    <t>UKUPNO STAVKA: PRIPREMNI RADOVI - DIO 2</t>
  </si>
  <si>
    <t>LINIJSKE REŠETKE</t>
  </si>
  <si>
    <t>PROŠIRENJE I PRODUBLJENJE ROVA NA MJESTIMA IZRADE OKANA I SLIVNIKA</t>
  </si>
  <si>
    <t>A.2.2.a</t>
  </si>
  <si>
    <t>A.2.2.b</t>
  </si>
  <si>
    <r>
      <t xml:space="preserve">Dobava i doprema materijala i izrada pješčane posteljice te obloge kanala i cijevi.  </t>
    </r>
    <r>
      <rPr>
        <sz val="11"/>
        <rFont val="Arial"/>
        <family val="2"/>
        <charset val="238"/>
      </rPr>
      <t>Izrada pješčane posteljice debljine 10 cm ispod cijevi, te obloge oko cijevi zatrpavanjem do 30 cm iznad cijevi.
Pješčani materijal veličine zrna 0-8 mm, prirodni ili drobljeni za posteljicu, oblogu i zasip iznad cijevi . Pješčanu posteljicu ispod cijevi razastrti cijelom širinom kanala, poravnati u točno projektiranoj visini i nagibu te strojno zbiti na Ms ≥ 20 MN/m</t>
    </r>
    <r>
      <rPr>
        <vertAlign val="superscript"/>
        <sz val="11"/>
        <rFont val="Arial"/>
        <family val="2"/>
        <charset val="238"/>
      </rPr>
      <t>2</t>
    </r>
    <r>
      <rPr>
        <sz val="11"/>
        <rFont val="Arial"/>
        <family val="2"/>
        <charset val="238"/>
      </rPr>
      <t>.
Na posteljicu položiti cijevi te je podbiti s obje strane pijeskom.
Obloga cijevi  izvodi se nakon polaganja istih, uz dobro nabijanje obloge bočno oko cijevi. Zbijenost gornje površine gotove posteljice Ms ≥20 MN/m</t>
    </r>
    <r>
      <rPr>
        <vertAlign val="superscript"/>
        <sz val="11"/>
        <rFont val="Arial"/>
        <family val="2"/>
        <charset val="238"/>
      </rPr>
      <t>2</t>
    </r>
    <r>
      <rPr>
        <sz val="11"/>
        <rFont val="Arial"/>
        <family val="2"/>
        <charset val="238"/>
      </rPr>
      <t>.
Stavkom obuhvaćeni dobava, doprema i raznošanje duž rova prirodnog ili strojnog pijeska, ugradba pijeska u rov sa razastiranjem i planiranjem posteljice te svi ostali radovi potrebni za uredno izvedenu pješčanu posteljicu i oblogu cijevi.
Obračun po 1 m</t>
    </r>
    <r>
      <rPr>
        <vertAlign val="superscript"/>
        <sz val="11"/>
        <rFont val="Arial"/>
        <family val="2"/>
        <charset val="238"/>
      </rPr>
      <t>3</t>
    </r>
    <r>
      <rPr>
        <sz val="11"/>
        <rFont val="Arial"/>
        <family val="2"/>
        <charset val="238"/>
      </rPr>
      <t xml:space="preserve"> ugrađenog pijeska. </t>
    </r>
  </si>
  <si>
    <r>
      <rPr>
        <b/>
        <sz val="11"/>
        <rFont val="Arial"/>
        <family val="2"/>
        <charset val="238"/>
      </rPr>
      <t>Kombinirani ručni i strojni iskop građevinske jame za upojnu građevinu i separator.</t>
    </r>
    <r>
      <rPr>
        <sz val="11"/>
        <rFont val="Arial"/>
        <family val="2"/>
        <charset val="238"/>
      </rPr>
      <t xml:space="preserve">
Stranice iskopa zasjeći do nagiba 5:1. Sva proširenja i produbljenja koja nastanu uslijed neravnomjernosti iskopa ili kao posljedica zarušavanja neće se obračunati već moraju biti uračunati u jediničnu cijenu iskopa. Odvoz na trajnu deponiju obračunat posebnom stavkom. Stavka uključuje i eventualno potrebno razupiranje stranica jame da ne dođe do obrušavanja u iskopanu građevinsku jamu, te sav potreban rad i materijal. Način razupiranja predlaže izvođač, a odobrava nadzorni inženjer.
Jedinična cijena stavke uključuje sav potreban rad i materijal za kompletnu izvedbu iskopa. 
Stavka uključuje iskop sukladno tehnološkom projektu izvođača, utovar u prijevozno sredstvo, transport na privremenu deponiju gradilišta (transportna udaljenost &gt; 5000 metara), sva potrebna razupiranja rova, crpljenje vode, sav potreban rad i materijal za kompletnu izvedbu iskopa. 
Obračun po m³ iskopanog materijala u sraslom stanju.</t>
    </r>
  </si>
  <si>
    <t>Pijesak 0-8 mm za izradu pješčane posteljice</t>
  </si>
  <si>
    <t>Pijesak 0-8 mm za zatrpavanje oko i iznad cijevi - izrada obloge</t>
  </si>
  <si>
    <r>
      <t>Na dionicama u nerazvrstanim  prometnicama zatrpavanje sa zbijanjem izvesti do kote kolničke konstrukcije, s min. završnom zbijenošću ≥ 60 MN/m</t>
    </r>
    <r>
      <rPr>
        <b/>
        <vertAlign val="superscript"/>
        <sz val="11"/>
        <rFont val="Arial"/>
        <family val="2"/>
        <charset val="238"/>
      </rPr>
      <t>2</t>
    </r>
    <r>
      <rPr>
        <b/>
        <sz val="11"/>
        <rFont val="Arial"/>
        <family val="2"/>
        <charset val="238"/>
      </rPr>
      <t xml:space="preserve">  </t>
    </r>
  </si>
  <si>
    <t>Zatrpavanje građevinske jame upojne građevine i separatora</t>
  </si>
  <si>
    <r>
      <rPr>
        <b/>
        <sz val="11"/>
        <rFont val="Arial"/>
        <family val="2"/>
        <charset val="238"/>
      </rPr>
      <t>Dobava, doprema i zatrpavanje dijela građevinske jame oko upojnih građevina mehanički drobljenim kamenim materijalom bez veziva</t>
    </r>
    <r>
      <rPr>
        <sz val="11"/>
        <rFont val="Arial"/>
        <family val="2"/>
        <charset val="238"/>
      </rPr>
      <t xml:space="preserve">. Materijal za izradu ovog sloja je drobljeni kamen granulacije 32-63 mm. Jedinična cijena stavke uključuje sav potreban rad, materijal i transporte za izvedbu opisanog rada. Obračun po 1 m3 ugrađenog kamenog materijala. </t>
    </r>
  </si>
  <si>
    <t>A.2.5.b</t>
  </si>
  <si>
    <r>
      <rPr>
        <b/>
        <sz val="11"/>
        <rFont val="Arial"/>
        <family val="2"/>
        <charset val="238"/>
      </rPr>
      <t>Dobava i doprema materijala i izrada podložnog sloja ispod revizijskih okana i prvog sloja zatrpavanja jalovinom granulacije 0-16 mm</t>
    </r>
    <r>
      <rPr>
        <sz val="11"/>
        <rFont val="Arial"/>
        <family val="2"/>
        <charset val="238"/>
      </rPr>
      <t>. Zbijenost gornje površine gotove posteljice Ms ≥20 MN/m2. Jedinična cijena stavke uključuje sav potreban rad, materijal i transporte za izvedbu opisanog rada. Obračun po 1 m3 ugrađene jalovine.</t>
    </r>
  </si>
  <si>
    <t>A.2.6.a</t>
  </si>
  <si>
    <t>A.2.6.b</t>
  </si>
  <si>
    <r>
      <rPr>
        <b/>
        <sz val="11"/>
        <rFont val="Arial"/>
        <family val="2"/>
        <charset val="238"/>
      </rPr>
      <t>Dobava, doprema i zatrpavanje revizijskih okana mehanički drobljenim kamenim materijalom</t>
    </r>
    <r>
      <rPr>
        <sz val="11"/>
        <rFont val="Arial"/>
        <family val="2"/>
        <charset val="238"/>
      </rPr>
      <t xml:space="preserve">. Materijal za izradu je drobljeni kamen granulacije 0-16 mm. Zbijenost Ms ≥40 MN/m2. Jedinična cijena stavke uključuje sav potreban rad, materijal i transporte za izvedbu opisanog rada. Obračun po 1 m3 ugrađenog kamenog materijala. </t>
    </r>
  </si>
  <si>
    <t>A.2.8</t>
  </si>
  <si>
    <r>
      <rPr>
        <b/>
        <sz val="11"/>
        <rFont val="Arial"/>
        <family val="2"/>
        <charset val="238"/>
      </rPr>
      <t>Dobava i doprema materijala i izrada podložnog sloja ispod separatora uvaljanim tucanikom granulacije 0-63 mm</t>
    </r>
    <r>
      <rPr>
        <sz val="11"/>
        <rFont val="Arial"/>
        <family val="2"/>
        <charset val="238"/>
      </rPr>
      <t>.  Jedinična cijena stavke uključuje sav potreban rad, materijal i transporte za izvedbu opisanog rada. Obračun po 1 m3 ugrađenog tucanika.</t>
    </r>
  </si>
  <si>
    <t>A.2.9</t>
  </si>
  <si>
    <t>A.2.9.a</t>
  </si>
  <si>
    <t>A.2.9.b</t>
  </si>
  <si>
    <t>A.2.10</t>
  </si>
  <si>
    <r>
      <rPr>
        <b/>
        <sz val="11"/>
        <rFont val="Arial"/>
        <family val="2"/>
        <charset val="238"/>
      </rPr>
      <t xml:space="preserve">Dobava i ugradnja geotekstila </t>
    </r>
    <r>
      <rPr>
        <sz val="11"/>
        <rFont val="Arial"/>
        <family val="2"/>
        <charset val="238"/>
      </rPr>
      <t>gustoće 400 g/m².
Geotekstil se ugrađuje na vanjsku stranu zidova upojne građevine. Cijena obuhvaća sav rad i materijal. 
Obračun po m</t>
    </r>
    <r>
      <rPr>
        <vertAlign val="superscript"/>
        <sz val="11"/>
        <rFont val="Arial"/>
        <family val="2"/>
        <charset val="238"/>
      </rPr>
      <t>2</t>
    </r>
    <r>
      <rPr>
        <sz val="11"/>
        <rFont val="Arial"/>
        <family val="2"/>
        <charset val="238"/>
      </rPr>
      <t xml:space="preserve"> dobavljenog i ugrađenog geotekstila. </t>
    </r>
  </si>
  <si>
    <t>A.2.10.a</t>
  </si>
  <si>
    <t>A.2.10.b</t>
  </si>
  <si>
    <t>A.2.11</t>
  </si>
  <si>
    <t>A.2.11.a</t>
  </si>
  <si>
    <t>A.2.11.b</t>
  </si>
  <si>
    <r>
      <rPr>
        <b/>
        <sz val="11"/>
        <rFont val="Arial"/>
        <family val="2"/>
        <charset val="238"/>
      </rPr>
      <t>Rušenje postojeće armirano-betonske upojne građevine.</t>
    </r>
    <r>
      <rPr>
        <sz val="11"/>
        <rFont val="Arial"/>
        <family val="2"/>
        <charset val="238"/>
      </rPr>
      <t xml:space="preserve">
Stavkom je obuhvaćeno rušenje i razbijanje građevine volumena cca 75 m3. Stavkom je uključen utovar razbijenog materijala, lijevanoželjeznih poklopaca  (2 kom) na vozilo i odvoz na odlagalište koje osigurava izvoditelj radova. 
U jediničnoj cijeni stavke obuhvaćeni su svi potrebni materijali, radovi i transporti za kompletnu izvedbu. 
Obračun po kompletu.</t>
    </r>
  </si>
  <si>
    <t>A.2.12</t>
  </si>
  <si>
    <t>A.2.1.a</t>
  </si>
  <si>
    <t>A.2.1.b</t>
  </si>
  <si>
    <r>
      <rPr>
        <b/>
        <sz val="11"/>
        <rFont val="Arial"/>
        <family val="2"/>
        <charset val="238"/>
      </rPr>
      <t>Strojno zasjecanje asfaltnog zastora</t>
    </r>
    <r>
      <rPr>
        <sz val="11"/>
        <rFont val="Arial"/>
        <family val="2"/>
        <charset val="238"/>
      </rPr>
      <t xml:space="preserve"> pomoću motorne pile na prometnici, duž trase  projektiranog kolektora. Najprije pažljivo motornom pilom izvesti prvo zarezivanje u širini iskopa rova i drugo nakon zatrpavanja rova, a prije izvedbe tampona i asfalta, prema dimenzijama kanala iz projekta. Zasijecanje provesti pravolinijski. Radove organizirati tako da se nesmetano može odvijati promet pješaka i vozila. Jedinična cijena stavke uključuje sav potreban rad, materijal  i pomoćna sredstva za izvedbu opisanog rada. 
Obračun po m' zasječenog asfalta.</t>
    </r>
  </si>
  <si>
    <r>
      <rPr>
        <b/>
        <sz val="11"/>
        <rFont val="Arial"/>
        <family val="2"/>
        <charset val="238"/>
      </rPr>
      <t>Razbijanje i odvoz postojećeg asfaltnog zastora</t>
    </r>
    <r>
      <rPr>
        <sz val="11"/>
        <rFont val="Arial"/>
        <family val="2"/>
        <charset val="238"/>
      </rPr>
      <t>. Razbijanje asfaltnog zastora do šljunčane ili tucaničke podloge, bez obzira na ukupnu debljinu slojeva, izvesti ručno ili strojno, nakon izvršenog zasijecanja. Stavkom je obuhvaćen utovar razbijenog asfaltnog zastora na transportno vozilo te odvoz na odlagalište ili reciklažno dvorište s uključenim troškovima odlaganja. Jedinična cijena stavke uključuje sav potreban rad, materijal, pomoćna sredstva i transporte za izvedbu opisanog rada, na obrađivanim trasama kanalizacije. Obračun po 1 m2 razbijenog asfaltnog zastora.</t>
    </r>
  </si>
  <si>
    <t>A.2.3.a</t>
  </si>
  <si>
    <t>A.2.3.b</t>
  </si>
  <si>
    <r>
      <rPr>
        <b/>
        <sz val="11"/>
        <rFont val="Arial"/>
        <family val="2"/>
        <charset val="238"/>
      </rPr>
      <t>Iskop i razbijanje betonskih rubnjaka</t>
    </r>
    <r>
      <rPr>
        <sz val="11"/>
        <rFont val="Arial"/>
        <family val="2"/>
        <charset val="238"/>
      </rPr>
      <t xml:space="preserve"> i "pasica" s pripadajućim temeljima.                                                                                                        Iskop i razbijanje betonskih rubnjaka i "pasica" s pripadajućim temeljima (prosječne zapremnine  0,3 m</t>
    </r>
    <r>
      <rPr>
        <vertAlign val="superscript"/>
        <sz val="11"/>
        <rFont val="Arial"/>
        <family val="2"/>
        <charset val="238"/>
      </rPr>
      <t>3</t>
    </r>
    <r>
      <rPr>
        <sz val="11"/>
        <rFont val="Arial"/>
        <family val="2"/>
        <charset val="238"/>
      </rPr>
      <t xml:space="preserve"> po m') izvesti gdje je neophodno na trasi. 
Materijal nastao razbijanjem sakupiti, utovariti u vozilo te odvesti na odgovarajući deponij. 
Obračun po 1 m' razbijenog rubnjaka ili pasice, uključivo njihov pripadajući temelj.</t>
    </r>
  </si>
  <si>
    <t>A.2.4.1</t>
  </si>
  <si>
    <t>A.2.4.1.a</t>
  </si>
  <si>
    <t>A.2.4.1.b</t>
  </si>
  <si>
    <t>A.2.4.2</t>
  </si>
  <si>
    <t>A.2.4.2.a</t>
  </si>
  <si>
    <t>A.2.4.2.b</t>
  </si>
  <si>
    <t>A.2.4.3</t>
  </si>
  <si>
    <t>A.2.4.3.a</t>
  </si>
  <si>
    <t>A.2.4.3.b</t>
  </si>
  <si>
    <r>
      <rPr>
        <b/>
        <sz val="11"/>
        <rFont val="Arial"/>
        <family val="2"/>
        <charset val="238"/>
      </rPr>
      <t>Planiranje dna rova nakon iskopa</t>
    </r>
    <r>
      <rPr>
        <sz val="11"/>
        <rFont val="Arial"/>
        <family val="2"/>
        <charset val="238"/>
      </rPr>
      <t>. Stavkom obuhvaćeno planiranje dna kanala s točnošću +/-3 cm prema uzdužnom profilu, uz napomenu da  je u slučaju složenog profila kanala potrebno planirati svaku projektiranu razinu zasebno. Planiranje izvesti i na pozicijama okana. U slučaju prekomjernih produbljenja kanala, iste ispuniti pijeskom frakcije 0/8 mm kod manjih produbljenja, odnosno sa materijalom frakcije 0-16 mm kod većih produbljenja te zbiti strojno. Zbijenost podloge min. 20 MN/m2. Obračun po 1 m2 isplaniranog dna kanala.</t>
    </r>
  </si>
  <si>
    <t>A.2.13</t>
  </si>
  <si>
    <t>A.2.13.a</t>
  </si>
  <si>
    <t>A.2.14</t>
  </si>
  <si>
    <t>A.2.14.a</t>
  </si>
  <si>
    <t>A.2.14.b</t>
  </si>
  <si>
    <t>A.2.15</t>
  </si>
  <si>
    <t>A.2.15.a</t>
  </si>
  <si>
    <t>A.2.15.b</t>
  </si>
  <si>
    <t>A.2.16</t>
  </si>
  <si>
    <t>A.2.16.a</t>
  </si>
  <si>
    <t>A.2.16.b</t>
  </si>
  <si>
    <t>A.2.17</t>
  </si>
  <si>
    <t>A.2.17.a</t>
  </si>
  <si>
    <t>UKUPNO STAVKA: ZEMLJANI I SLIČNI RADOVI - DIO 1</t>
  </si>
  <si>
    <t>UKUPNO STAVKA: ZEMLJANI I SLIČNI RADOVI - DIO 2</t>
  </si>
  <si>
    <t>A.3.3.1.a</t>
  </si>
  <si>
    <t>A.3.3.1.b</t>
  </si>
  <si>
    <t>A.3.2.1.a</t>
  </si>
  <si>
    <t>A.3.2.2.a</t>
  </si>
  <si>
    <t>A.3.2.2.b</t>
  </si>
  <si>
    <t>A.3.2.3.a</t>
  </si>
  <si>
    <t>A.3.2.3.b</t>
  </si>
  <si>
    <t>Križanje s postojećim sanitarnim kolektorom</t>
  </si>
  <si>
    <t>A.3.2.4.a</t>
  </si>
  <si>
    <t>A.3.2.4.b</t>
  </si>
  <si>
    <t>A.3.2.5</t>
  </si>
  <si>
    <t>A.3.2.5.a</t>
  </si>
  <si>
    <t>A.3.2.5.b</t>
  </si>
  <si>
    <t>Paralelno vođenje s  postojećim instalacijama vodovoda</t>
  </si>
  <si>
    <t>A.3.2.6</t>
  </si>
  <si>
    <t>A.3.2.6.a</t>
  </si>
  <si>
    <t>A.3.2.6.b</t>
  </si>
  <si>
    <t>A.3.2.7</t>
  </si>
  <si>
    <t>A.3.2.7.a</t>
  </si>
  <si>
    <t>A.3.2.7.b</t>
  </si>
  <si>
    <t>Paralelno vođenje s  postojećim sanitarnim kolektorom</t>
  </si>
  <si>
    <t>A.3.3.2.a</t>
  </si>
  <si>
    <t>A.3.3.2.b</t>
  </si>
  <si>
    <t>A.3.3.3.a</t>
  </si>
  <si>
    <t>A.3.3.3.b</t>
  </si>
  <si>
    <t>Sanitarna kanalizacija</t>
  </si>
  <si>
    <t>A.3.3.4</t>
  </si>
  <si>
    <t>A.3.3.4.a</t>
  </si>
  <si>
    <t>A.3.3.4.b</t>
  </si>
  <si>
    <t>A.3.4.1</t>
  </si>
  <si>
    <t>A.3.4.2</t>
  </si>
  <si>
    <t>A.3.4.3</t>
  </si>
  <si>
    <t>A.3.4.4</t>
  </si>
  <si>
    <t>A.3.4.1.a</t>
  </si>
  <si>
    <t>A.3.4.1.b</t>
  </si>
  <si>
    <t>A.3.4.2.a</t>
  </si>
  <si>
    <t>A.3.4.2.b</t>
  </si>
  <si>
    <t>A.3.4.3.a</t>
  </si>
  <si>
    <t>A.3.4.3.b</t>
  </si>
  <si>
    <t>A.3.4.4.a</t>
  </si>
  <si>
    <t>A.3.4.4.b</t>
  </si>
  <si>
    <r>
      <t xml:space="preserve">Dobava i doprema pijeska te izrada pješčane posteljice </t>
    </r>
    <r>
      <rPr>
        <sz val="11"/>
        <rFont val="Arial"/>
        <family val="2"/>
        <charset val="238"/>
      </rPr>
      <t>za postojeće instalacije 10 cm ispod cijevi, te zatrpavanje oko i cca 15 cm iznad za instalacije i 30 cm za vodovod i kanalizaciju iznad tjemena cijevi, veličinom zrna 0-4 mm.
Podloga se izvodi nakon što nadzorni inženjer potvrdi prihvatljivost izvedbe rova.
Obračun po 1 m</t>
    </r>
    <r>
      <rPr>
        <vertAlign val="superscript"/>
        <sz val="11"/>
        <rFont val="Arial"/>
        <family val="2"/>
        <charset val="238"/>
      </rPr>
      <t>3</t>
    </r>
    <r>
      <rPr>
        <sz val="11"/>
        <rFont val="Arial"/>
        <family val="2"/>
        <charset val="238"/>
      </rPr>
      <t xml:space="preserve"> ugrađenog pijeska. </t>
    </r>
  </si>
  <si>
    <t>A.3.5.1.1</t>
  </si>
  <si>
    <t>A.3.5.1.2</t>
  </si>
  <si>
    <t>A.3.5.1.3</t>
  </si>
  <si>
    <t>A.3.5.1.4</t>
  </si>
  <si>
    <t>A.3.5.2.1</t>
  </si>
  <si>
    <t>A.3.5.2.2</t>
  </si>
  <si>
    <t>A.3.5.2.3</t>
  </si>
  <si>
    <t>A.3.5.2.4</t>
  </si>
  <si>
    <t>A.3.5.1.1.b</t>
  </si>
  <si>
    <t>A.3.5.1.1.a</t>
  </si>
  <si>
    <t>A.3.5.1.2.a</t>
  </si>
  <si>
    <t>A.3.5.1.2.b</t>
  </si>
  <si>
    <t>A.3.5.1.3.a</t>
  </si>
  <si>
    <t>A.3.5.1.3.b</t>
  </si>
  <si>
    <t>A.3.5.1.4.a</t>
  </si>
  <si>
    <t>A.3.5.1.4.b</t>
  </si>
  <si>
    <t>A.3.5.2.1.a</t>
  </si>
  <si>
    <t>A.3.5.2.1.b</t>
  </si>
  <si>
    <t>A.3.5.2.2.a</t>
  </si>
  <si>
    <t>A.3.5.2.2.b</t>
  </si>
  <si>
    <t>A.3.5.2.3.a</t>
  </si>
  <si>
    <t>A.3.5.2.3.b</t>
  </si>
  <si>
    <t>A.3.5.2.4.a</t>
  </si>
  <si>
    <t>A.3.5.2.4.b</t>
  </si>
  <si>
    <r>
      <rPr>
        <b/>
        <sz val="11"/>
        <rFont val="Arial"/>
        <family val="2"/>
        <charset val="238"/>
      </rPr>
      <t xml:space="preserve">Dobava, doprema i zatrpavanje dijela rova iznad pješčane posteljice cjevovoda </t>
    </r>
    <r>
      <rPr>
        <sz val="11"/>
        <rFont val="Arial"/>
        <family val="2"/>
        <charset val="238"/>
      </rPr>
      <t>odgovarajućim materijalom iz iskopa (oporabljenim ili ne) ili zamjenskim materijalom. Zatrpavanje sa zbijanjem izvesti do donjeg ruba kolničke konstrukcije. Granulomterijski sastav materijala za zatrpavanje mora biti takav da je maksimalna veličina zrna ne smije prelaziti 1/2 debljine sloja koji se zbija.
Ukoliko se procijeni da materijal iz iskopa zadovoljava uvjete propisane za zamjenski materijal,isti može biti korišten za zatrpavanje, uz odobrenje nadzornog inženjera.
Povećanje zatrpavanja uslijed proširenog presjeka zbog neravnomjernosti iskopa uključiti u jediničnu cijenu radova. Povećanje zatrpavanja zbog rastresitosti materijala uključiti u jediničnu cijenu radova.
Jedinična cijena stavke uključuje sav potreban rad, materijal i transporte za izvedbu opisanog rada. Na dionicama u nerazvrstanim cestama zatrpavanje sa zbijanjem izvesti do kote kolničke konstrukcije, s propisanom završnom zbijenošću.                                    Obračun po 1 m</t>
    </r>
    <r>
      <rPr>
        <vertAlign val="superscript"/>
        <sz val="11"/>
        <rFont val="Arial"/>
        <family val="2"/>
        <charset val="238"/>
      </rPr>
      <t>3</t>
    </r>
    <r>
      <rPr>
        <sz val="11"/>
        <rFont val="Arial"/>
        <family val="2"/>
        <charset val="238"/>
      </rPr>
      <t xml:space="preserve"> dobavljenog, dopremljenog i ugrađenog materijala. </t>
    </r>
  </si>
  <si>
    <r>
      <rPr>
        <b/>
        <sz val="11"/>
        <rFont val="Arial"/>
        <family val="2"/>
        <charset val="238"/>
      </rPr>
      <t>Utovar i odvoz na deponij (privremeni ili konačni) cjelokupnog materijala iz iskopa za rovove postojećih instalacija</t>
    </r>
    <r>
      <rPr>
        <sz val="11"/>
        <rFont val="Arial"/>
        <family val="2"/>
        <charset val="238"/>
      </rPr>
      <t>. Materijal nastao iskopom rovova, ovisno o organizaciji gradilišta, u naselju i na prometnicama, bit će utovaren i otpremljen na privremenu deponiju, bez obzira na njenu udaljenost. Stavkom su obuhvaćene sve aktivnosti vezane uz utovar te prijevoz do određene usvojene lokacije deponije, kao i  sve radnje potrebne za ekološki održivo zbrinjavanje dobivenog materijala, uključivo i mogućnost oporabe iskopanog materijala.  
Izvođač je dužan u potpunosti osigurati prijevoz na samom gradilištu, kao i na javnim prometnim površinama.
Povećanje količina na utovaru te odvozu, nastalih uslijed neravnomjernosti iskopa, rastresitosti materijala uključiti u jediničnu cijenu radova.
Obračun po 1 m</t>
    </r>
    <r>
      <rPr>
        <vertAlign val="superscript"/>
        <sz val="11"/>
        <rFont val="Arial"/>
        <family val="2"/>
        <charset val="238"/>
      </rPr>
      <t>3</t>
    </r>
    <r>
      <rPr>
        <sz val="11"/>
        <rFont val="Arial"/>
        <family val="2"/>
        <charset val="238"/>
      </rPr>
      <t xml:space="preserve"> odvezenog materijala u sraslom stanju. </t>
    </r>
  </si>
  <si>
    <r>
      <t xml:space="preserve">Sva proširenja i produbljenja koja nastanu uslijed neravnomjernosti iskopa ili kao posljedica zarušavanja neće se obračunati već moraju biti uračunati u jediničnu cijenu iskopa. Na dionicama po prometnicama  iskopani materijal utovariti, odvesti i deponirati. Produbljenja i proširenja nastala pogrešnim iskopom ili prekopom, odroni i obrušavanja uslijed nepažnje ili atmosferskih utjecaja, radovi na zaštiti postojećih instalacija, kao i svi prateći radovi vezani za iskop neće se posebno priznavati niti u naročito otežanim okolnostima. Stoga sve gore navedeno treba uključiti u jediničnu cijenu rada.
Stabilnost pokosa kanala treba postići ako je to potrebno s obzirom na fizičko-mehanička svojstva tla prikladnim razupiranjem ili drugim prikladnim načinom. Kod većih se dubina rovovi obavezno moraju razupirati, a način razupiranja ovisi o dubini rova i vrsti tla. Način razupiranja predlaže izvođač, a odobrava nadzorni inženjer. Kao svijetla širina kod nerazupiranih rovova računa se razmak u dnu, a kod razupiranja se računa razmak između razupiranih stijenki rova.
Stavka uključuje iskop sukladno tehnološkom projektu izvođača, utovar u prijevozno sredstvo, transport na privremenu deponiju gradilišta (transportna udaljenost &gt; 5000 metara), sva potrebna razupiranja rova, crpljenje vode, sav potreban rad i materijal za kompletnu izvedbu iskopa. 
</t>
    </r>
    <r>
      <rPr>
        <b/>
        <sz val="11"/>
        <rFont val="Arial"/>
        <family val="2"/>
        <charset val="238"/>
      </rPr>
      <t>U ovoj stavci obračunato 50% iskopanog materijala, a ostalo (50%) obračunato u stavci: "Ručni iskop rova na svim mjestima gdje nije moguće iskop izvesti strojno"</t>
    </r>
    <r>
      <rPr>
        <sz val="11"/>
        <rFont val="Arial"/>
        <family val="2"/>
        <charset val="238"/>
      </rPr>
      <t xml:space="preserve">
Obračun po 1 m</t>
    </r>
    <r>
      <rPr>
        <vertAlign val="superscript"/>
        <sz val="11"/>
        <rFont val="Arial"/>
        <family val="2"/>
        <charset val="238"/>
      </rPr>
      <t>3</t>
    </r>
    <r>
      <rPr>
        <sz val="11"/>
        <rFont val="Arial"/>
        <family val="2"/>
        <charset val="238"/>
      </rPr>
      <t xml:space="preserve"> iskopanog materijala u sraslom stanju.</t>
    </r>
  </si>
  <si>
    <r>
      <rPr>
        <b/>
        <sz val="11"/>
        <rFont val="Arial"/>
        <family val="2"/>
        <charset val="238"/>
      </rPr>
      <t>Ručni iskop rova na svim mjestima gdje nije moguće iskop izvesti strojno</t>
    </r>
    <r>
      <rPr>
        <sz val="11"/>
        <rFont val="Arial"/>
        <family val="2"/>
        <charset val="238"/>
      </rPr>
      <t xml:space="preserve">, bez obzira na kategoriju terena, širinu i dubinu iskopa. U cijenu stavke uključiti razupiranje rova za zaštitu od obrušavanja, sa svim potrebnim radom i materijalom. Pažljivi iskop uz temelje građevina te njihovo osiguranje i podupiranje. Odvoz izvesti uzduž trase (rova) ručnim kolicima, japanerima i sl. Materijal odložiti na privremenu deponiju uz trasu ili na privremenu deponiju s prometnih površina ili nepristupačnih dionica. Uključeni su svi radovi kao: utovar, potreban prijevoz, odlaganje unutar gradilišta kao i potrebni radovi i oprema za crpljenje površinske i podzemne vode iz rova tijekom izvođenja radova. Dno kanala isplanirati s točnošću +/- 3 cm (eventualna udubljenja ispuniti kamenom sitneži krupnoće zrna do 8 mm i strojno nabiti). Pažljivi ručni iskop oko postojećih instalacija te njihovo osiguranje i podupiranje.
</t>
    </r>
    <r>
      <rPr>
        <b/>
        <sz val="11"/>
        <rFont val="Arial"/>
        <family val="2"/>
        <charset val="238"/>
      </rPr>
      <t xml:space="preserve">U ovoj stavci obračunato 50% iskopanog materijala, a ostalo (50%) obračunato u stavci: "Iskop rova" </t>
    </r>
    <r>
      <rPr>
        <sz val="11"/>
        <rFont val="Arial"/>
        <family val="2"/>
        <charset val="238"/>
      </rPr>
      <t xml:space="preserve">   
Obračun po m³ iskopanog materijala u sraslom stanju.</t>
    </r>
  </si>
  <si>
    <t>A.2.7.a</t>
  </si>
  <si>
    <t>A.2.7.b</t>
  </si>
  <si>
    <t>A.2.8.1</t>
  </si>
  <si>
    <t>A.2.8.1.a</t>
  </si>
  <si>
    <t>A.2.8.1.b</t>
  </si>
  <si>
    <t>A.2.8.2</t>
  </si>
  <si>
    <t>A.2.8.2.a</t>
  </si>
  <si>
    <t>A.2.8.2.b</t>
  </si>
  <si>
    <t>A.2.12.1</t>
  </si>
  <si>
    <t>A.2.12.1.a</t>
  </si>
  <si>
    <t>A.2.12.1.b</t>
  </si>
  <si>
    <t>A.2.12.2</t>
  </si>
  <si>
    <t>A.2.12.2.a</t>
  </si>
  <si>
    <t>A.2.12.2.b</t>
  </si>
  <si>
    <t>A.2.18</t>
  </si>
  <si>
    <t>A.2.18.a</t>
  </si>
  <si>
    <t>A.3.1.1</t>
  </si>
  <si>
    <t>A.3.1.1.a</t>
  </si>
  <si>
    <t>A.3.1.1.b</t>
  </si>
  <si>
    <t>A.3.1.2</t>
  </si>
  <si>
    <t>A.3.1.2.a</t>
  </si>
  <si>
    <t>A.3.1.2.b</t>
  </si>
  <si>
    <t>A.3.1.3</t>
  </si>
  <si>
    <t>A.3.1.3.a</t>
  </si>
  <si>
    <t>A.3.1.3.b</t>
  </si>
  <si>
    <t>A.3.1.4</t>
  </si>
  <si>
    <t>A.3.1.4.a</t>
  </si>
  <si>
    <t>A.3.1.4.b</t>
  </si>
  <si>
    <t>A.3.6.2.1</t>
  </si>
  <si>
    <t>A.3.6.2.1.a</t>
  </si>
  <si>
    <t>A.3.6.2.1.b</t>
  </si>
  <si>
    <t>A.3.6.2.2</t>
  </si>
  <si>
    <t>A.3.6.2.2.a</t>
  </si>
  <si>
    <t>A.3.6.2.2.b</t>
  </si>
  <si>
    <t>A.3.6.2.3</t>
  </si>
  <si>
    <t>A.3.6.2.3.a</t>
  </si>
  <si>
    <t>A.3.6.2.3.b</t>
  </si>
  <si>
    <t>A.3.6.2.4</t>
  </si>
  <si>
    <t>A.3.6.2.4.a</t>
  </si>
  <si>
    <t>A.3.6.2.4.b</t>
  </si>
  <si>
    <t>UKUPNO STAVKA:  IZMJEŠTANJE POSTOJEĆIH INSTALACIJA - DIO 1</t>
  </si>
  <si>
    <t>UKUPNO STAVKA:  IZMJEŠTANJE POSTOJEĆIH INSTALACIJA - DIO 2</t>
  </si>
  <si>
    <r>
      <rPr>
        <b/>
        <sz val="11"/>
        <rFont val="Arial"/>
        <family val="2"/>
        <charset val="238"/>
      </rPr>
      <t>Izvedba upojne građevine</t>
    </r>
    <r>
      <rPr>
        <sz val="11"/>
        <rFont val="Arial"/>
        <family val="2"/>
        <charset val="238"/>
      </rPr>
      <t xml:space="preserve">, prema detaljima. Upojna građevina je predviđena kao armiranobetonska, bez donje ploče, beton C30/37. Debljina stijenki zidova 30 cm (s otvorima), ploče 20 cm, temelji dim. 60x40 cm. Izvedba u odgovarajućojglatkoj oplati te armiranje čelikom B500B, sve prema TPGK. Stavkom obuhvaćen sav potreban rad, materijal, pomoćna sredstva i transporti za izvedbu upojne građevine.
</t>
    </r>
  </si>
  <si>
    <t>A.4.1.1.a</t>
  </si>
  <si>
    <t>A.4.1.1.b</t>
  </si>
  <si>
    <r>
      <t>Dobava, doprema i ugradnja betona C30/37 za temelje s uključenom oplatom. Temeljne trake su poprečnog presjeka 60x40 cm. Prethodno ugraditi potrebnu armaturu.
Obračun po m</t>
    </r>
    <r>
      <rPr>
        <vertAlign val="superscript"/>
        <sz val="11"/>
        <rFont val="Arial"/>
        <family val="2"/>
        <charset val="238"/>
      </rPr>
      <t>3</t>
    </r>
    <r>
      <rPr>
        <sz val="11"/>
        <rFont val="Arial"/>
        <family val="2"/>
        <charset val="238"/>
      </rPr>
      <t xml:space="preserve"> </t>
    </r>
    <r>
      <rPr>
        <b/>
        <i/>
        <sz val="11"/>
        <rFont val="Arial"/>
        <family val="2"/>
        <charset val="238"/>
      </rPr>
      <t>ugrađenog betona</t>
    </r>
    <r>
      <rPr>
        <sz val="11"/>
        <rFont val="Arial"/>
        <family val="2"/>
        <charset val="238"/>
      </rPr>
      <t>.</t>
    </r>
  </si>
  <si>
    <r>
      <t>Dobava, doprema i ugradnja mršavog betona za rov temeljne trake.
Obračun po m</t>
    </r>
    <r>
      <rPr>
        <vertAlign val="superscript"/>
        <sz val="11"/>
        <rFont val="Arial"/>
        <family val="2"/>
        <charset val="238"/>
      </rPr>
      <t>3</t>
    </r>
    <r>
      <rPr>
        <sz val="11"/>
        <rFont val="Arial"/>
        <family val="2"/>
        <charset val="238"/>
      </rPr>
      <t xml:space="preserve"> </t>
    </r>
    <r>
      <rPr>
        <b/>
        <i/>
        <sz val="11"/>
        <rFont val="Arial"/>
        <family val="2"/>
        <charset val="238"/>
      </rPr>
      <t>ugrađenog betona</t>
    </r>
    <r>
      <rPr>
        <sz val="11"/>
        <rFont val="Arial"/>
        <family val="2"/>
        <charset val="238"/>
      </rPr>
      <t>.</t>
    </r>
  </si>
  <si>
    <t>A.4.1.2.a</t>
  </si>
  <si>
    <t>A.4.1.2.b</t>
  </si>
  <si>
    <t>A.4.1.3.a</t>
  </si>
  <si>
    <t>A.4.1.3.b</t>
  </si>
  <si>
    <r>
      <t xml:space="preserve">Dobava, doprema i ugradnja betona C30/37 za zidove s uključenom oplatom. Zidovi su debljine 30 cm s rupama </t>
    </r>
    <r>
      <rPr>
        <b/>
        <i/>
        <sz val="11"/>
        <rFont val="Symbol"/>
        <family val="1"/>
        <charset val="2"/>
      </rPr>
      <t>f</t>
    </r>
    <r>
      <rPr>
        <b/>
        <i/>
        <sz val="11"/>
        <rFont val="Arial"/>
        <family val="2"/>
        <charset val="238"/>
      </rPr>
      <t>200 mm, prema detaljima. Prethodno ugraditi potrebnu armaturu.
Obračun po m</t>
    </r>
    <r>
      <rPr>
        <vertAlign val="superscript"/>
        <sz val="11"/>
        <rFont val="Arial"/>
        <family val="2"/>
        <charset val="238"/>
      </rPr>
      <t>3</t>
    </r>
    <r>
      <rPr>
        <sz val="11"/>
        <rFont val="Arial"/>
        <family val="2"/>
        <charset val="238"/>
      </rPr>
      <t xml:space="preserve"> </t>
    </r>
    <r>
      <rPr>
        <b/>
        <i/>
        <sz val="11"/>
        <rFont val="Arial"/>
        <family val="2"/>
        <charset val="238"/>
      </rPr>
      <t>ugrađenog betona</t>
    </r>
    <r>
      <rPr>
        <sz val="11"/>
        <rFont val="Arial"/>
        <family val="2"/>
        <charset val="238"/>
      </rPr>
      <t>.</t>
    </r>
  </si>
  <si>
    <t>A.4.1.4.a</t>
  </si>
  <si>
    <t>A.4.1.4.b</t>
  </si>
  <si>
    <r>
      <t>Dobava, doprema i ugradnja betona C30/37 za ploču s uključenom oplatom. Ploča je debljine 20 cm s otvorima za poklopce, prema detaljima. Prethodno ugraditi potrebnu armaturu.
Obračun po m</t>
    </r>
    <r>
      <rPr>
        <vertAlign val="superscript"/>
        <sz val="11"/>
        <rFont val="Arial"/>
        <family val="2"/>
        <charset val="238"/>
      </rPr>
      <t>3</t>
    </r>
    <r>
      <rPr>
        <sz val="11"/>
        <rFont val="Arial"/>
        <family val="2"/>
        <charset val="238"/>
      </rPr>
      <t xml:space="preserve"> </t>
    </r>
    <r>
      <rPr>
        <b/>
        <i/>
        <sz val="11"/>
        <rFont val="Arial"/>
        <family val="2"/>
        <charset val="238"/>
      </rPr>
      <t>ugrađenog betona</t>
    </r>
    <r>
      <rPr>
        <sz val="11"/>
        <rFont val="Arial"/>
        <family val="2"/>
        <charset val="238"/>
      </rPr>
      <t>.</t>
    </r>
  </si>
  <si>
    <t>A.4.1.5.a</t>
  </si>
  <si>
    <t>A.4.1.5.b</t>
  </si>
  <si>
    <t>Dobava, doprema i ugradnja betona C30/37 za armiranobetonski vijenac s uključenom oplatom. 
Obračun po m3 ugrađenog betona.</t>
  </si>
  <si>
    <t>A.4.1.6.a</t>
  </si>
  <si>
    <t>A.4.1.6.b</t>
  </si>
  <si>
    <t>A.4.1.7.a</t>
  </si>
  <si>
    <t>A.4.1.7.b</t>
  </si>
  <si>
    <t>A.4.1.8.1</t>
  </si>
  <si>
    <t>A.4.1.8.1.a</t>
  </si>
  <si>
    <t>A.4.1.8.1.b</t>
  </si>
  <si>
    <t>A.4.1.8.2</t>
  </si>
  <si>
    <t>A.4.1.8.2.a</t>
  </si>
  <si>
    <t>A.4.1.8.2.b</t>
  </si>
  <si>
    <t>Izrada, doprema, isporuka, istovar na deponiju gradilišta te raznošenje duž trase i ugradba pregrade od inoks čelika AISI 316L prema detalju. Pregrada dim. 80x100 cm, ukupne težine 101 kg  se izrađuje od inox lima d= 6 mm, a na zid upojne građevine pričvršćuje se sidrenim vijcima M10/150, prema detalju. Vijci se postavljaju na razmaku 10 cm, potrebno je 20 kom/pregradi.
Jedinična cijena uključuje sav materijal potreban za kompletnu ugradnju.
Obračun po 1 komadu ugrađene pregrade.</t>
  </si>
  <si>
    <t>A.4.2.1</t>
  </si>
  <si>
    <t>A.4.2.1.a</t>
  </si>
  <si>
    <t>A.4.2.1.b</t>
  </si>
  <si>
    <t>A.4.2.2</t>
  </si>
  <si>
    <t>A.4.2.2.a</t>
  </si>
  <si>
    <t>A.4.2.2.b</t>
  </si>
  <si>
    <t>A.4.4.b</t>
  </si>
  <si>
    <r>
      <rPr>
        <b/>
        <sz val="11"/>
        <rFont val="Arial"/>
        <family val="2"/>
        <charset val="238"/>
      </rPr>
      <t>Kompletna izvedba betonske zaštite cijevi kolektora na plitko ukopanim dionicama</t>
    </r>
    <r>
      <rPr>
        <sz val="11"/>
        <rFont val="Arial"/>
        <family val="2"/>
        <charset val="238"/>
      </rPr>
      <t>. Zaštitu cijevi izvesti betonom C16/20, armiranu mrežastom armaturom Q-188.
Potrebno je obratiti pažnju kod ugradnje zaštitnog betona oko cijevi da ne dođe do pomaka cijevi po visini i niveleti, te do nedozvoljenih deformacija cijevi nastalih zbog neispravne ugradnje. Nakon niveliranja po pravcu i niveleti potrebna je geodetska kontrola, a  nakon kontrole  može se krenuti s izradom zaštitnog bloka.
Uključeni su svi potrebni radovi, materijali i pomoćna sredstva za kompletnu izvedbu: oplata, armatura, ugradba i njega betona prema TPGK i dr. U jediničnoj cijeni stavke obuhvaćeni su svi potrebni materijali, radovi, pomoćna sredstva i transporti za kompletnu izvedbu.                                                         
Obračun po 1 m3 kompletno izvedene betonske zaštite plitko ukopane cijevi kolektora.</t>
    </r>
  </si>
  <si>
    <r>
      <rPr>
        <b/>
        <sz val="11"/>
        <rFont val="Arial"/>
        <family val="2"/>
        <charset val="238"/>
      </rPr>
      <t>Kompletna izvedba betonske zaštite spojne cijevi slivnika i linijske rešetke</t>
    </r>
    <r>
      <rPr>
        <sz val="11"/>
        <rFont val="Arial"/>
        <family val="2"/>
        <charset val="238"/>
      </rPr>
      <t>. Zaštitu cijevi izvesti betonom C16/20.
Potrebno je obratiti pažnju kod ugradnje zaštitnog betona oko cijevi da ne dođe do pomaka cijevi po visini i niveleti, te do nedozvoljenih deformacija cijevi nastalih zbog neispravne ugradnje. 
Uključeni su svi potrebni radovi, materijali i pomoćna sredstva za kompletnu izvedbu: oplata, armatura, ugradba i njega betona prema TPGK i dr. U jediničnoj cijeni stavke obuhvaćeni su svi potrebni materijali, radovi, pomoćna sredstva i transporti za kompletnu izvedbu.                                                         
Obračun po 1 m3 kompletno izvedene betonske zaštite.</t>
    </r>
  </si>
  <si>
    <t>A.4.5.b</t>
  </si>
  <si>
    <r>
      <rPr>
        <b/>
        <sz val="11"/>
        <rFont val="Arial"/>
        <family val="2"/>
        <charset val="238"/>
      </rPr>
      <t>Nabava i doprema svih materijala te obnova betonske staze</t>
    </r>
    <r>
      <rPr>
        <sz val="11"/>
        <rFont val="Arial"/>
        <family val="2"/>
        <charset val="238"/>
      </rPr>
      <t xml:space="preserve"> betonom C16/20 na lokaciji upojne građevine UG1. Izradu betonirane površine obaviti na dobro zbijenoj tamponskoj podlozi, prema postojećem stanju. Površinu fino poravnati i obraditi kako je obrađena okolna površina. Prilikom izrade izraditi dilatacijske reške. Debljina sloja betona je 15 cm. U donju zonu ugraditi armaturnu mrežu Q-188.
Jedinična cijena stavke uključuje sav potreban rad, materijal, pomoćna sredstva i prijevoze za kompletnu izvedbu.
Obračun po 1 m² kompletno izvedene površine.</t>
    </r>
  </si>
  <si>
    <r>
      <rPr>
        <b/>
        <sz val="11"/>
        <rFont val="Arial"/>
        <family val="2"/>
        <charset val="238"/>
      </rPr>
      <t>Nabava i doprema svih materijala, te izrada sloja izravnavajućeg betona ispod separatora</t>
    </r>
    <r>
      <rPr>
        <sz val="11"/>
        <rFont val="Arial"/>
        <family val="2"/>
        <charset val="238"/>
      </rPr>
      <t xml:space="preserve"> betonom C12/15 na podlozi od uvaljanog tucanika.  Sloj dim. 2.50x2.90 m, debljine 10 cm.
Jedinična cijena stavke uključuje sav potreban rad, materijal, pomoćna sredstva i prijevoze za kompletnu izvedbu.
Obračun po 1 m² kompletno izvedenog sloja.</t>
    </r>
  </si>
  <si>
    <t>A.4.7.a</t>
  </si>
  <si>
    <t>A.4.8</t>
  </si>
  <si>
    <t>A.4.8.a</t>
  </si>
  <si>
    <t>A.4.8.b</t>
  </si>
  <si>
    <r>
      <rPr>
        <b/>
        <sz val="11"/>
        <rFont val="Arial"/>
        <family val="2"/>
        <charset val="238"/>
      </rPr>
      <t>Asfalterski radovi - nerazvrstane ceste</t>
    </r>
    <r>
      <rPr>
        <sz val="11"/>
        <rFont val="Arial"/>
        <family val="2"/>
        <charset val="238"/>
      </rPr>
      <t xml:space="preserve">
Strojna izrada bitumeniziranog nosivo-habajućeg sloja AC 16 surf debljine 6 cm. U cijenu je uključena nabava, doprema i ugradnja asfaltne mješavine. Kameni materijal eruptivnog porijekla, sve prema TPAK. Stavkom obračunati sav potreban materijal, pomoćna sredstva, rad, prijevoz te strojna ugradnja (razastiranje i zbijanje). Izvedba asfaltirane površine na podlozi zbijenoj prema uvjetima nadležnih službi, tj. prema uvjetima pojedine kategorije prometnica. Radove obaviti u svemu prema OTU za radove na cestama, odnosno u skladu sa TPAK (Tehnički propisi za asfaltni kolnik). Izvedba asfaltirane površine uslijediti će nakon dovršene kompletne izvedbe priključaka slivnika. 
Obračun po 1 m2 izvedene asfaltirane površine.</t>
    </r>
  </si>
  <si>
    <t>A.4.9</t>
  </si>
  <si>
    <t>A.4.9.a</t>
  </si>
  <si>
    <t>A.4.9.b</t>
  </si>
  <si>
    <t>UKUPNO STAVKA:  BETONSKI I ASFALTERSKI RADOVI - DIO 1</t>
  </si>
  <si>
    <t>UKUPNO STAVKA:  BETONSKI I ASFALTERSKI RADOVI - DIO 2</t>
  </si>
  <si>
    <r>
      <rPr>
        <b/>
        <sz val="11"/>
        <rFont val="Arial"/>
        <family val="2"/>
        <charset val="238"/>
      </rPr>
      <t>Kompletna izvedba rasteretne ploče i vijenca PE revizijskog okna</t>
    </r>
    <r>
      <rPr>
        <sz val="11"/>
        <rFont val="Arial"/>
        <family val="2"/>
        <charset val="238"/>
      </rPr>
      <t xml:space="preserve"> betonom C25/30. Rasteretna ploča dim. 120x120x15 cm (beton 0.2 m3/kom), vijenac dim. 95x95x15 cm (beton 0.6 m3/kom). Ispod rasteretne ploče izvesti sloj podložnog betona C16/20, debljine 10 cm, prema detalju ugradnje.
Dobava, doprema i ugradnja armature B500B (25 kg/kom okna).
Uključeni su svi potrebni radovi, materijali i pomoćna sredstva za kompletnu izvedbu: oplata, armatura, ugradba i njega betona prema TPGK i dr. U jediničnoj cijeni stavke obuhvaćeni su svi potrebni materijali, radovi, pomoćna sredstva i transporti za kompletnu izvedbu.                                                         
Obračun po 1 kom okna.</t>
    </r>
  </si>
  <si>
    <t>A.5.1.1.a</t>
  </si>
  <si>
    <t>A.5.1.1.b</t>
  </si>
  <si>
    <t>A.5.1.2.a</t>
  </si>
  <si>
    <t>A.5.1.2.b</t>
  </si>
  <si>
    <t>A.5.1.3.a</t>
  </si>
  <si>
    <t>A.5.1.4.a</t>
  </si>
  <si>
    <t>A.5.1.4.b</t>
  </si>
  <si>
    <r>
      <t>PE koljeno, DN 400 mm, 10</t>
    </r>
    <r>
      <rPr>
        <b/>
        <i/>
        <vertAlign val="superscript"/>
        <sz val="11"/>
        <rFont val="Arial"/>
        <family val="2"/>
        <charset val="238"/>
      </rPr>
      <t>o</t>
    </r>
    <r>
      <rPr>
        <b/>
        <i/>
        <sz val="11"/>
        <rFont val="Arial"/>
        <family val="2"/>
        <charset val="238"/>
      </rPr>
      <t>-45</t>
    </r>
    <r>
      <rPr>
        <b/>
        <i/>
        <vertAlign val="superscript"/>
        <sz val="11"/>
        <rFont val="Arial"/>
        <family val="2"/>
        <charset val="238"/>
      </rPr>
      <t>o</t>
    </r>
    <r>
      <rPr>
        <b/>
        <i/>
        <sz val="11"/>
        <rFont val="Arial"/>
        <family val="2"/>
        <charset val="238"/>
      </rPr>
      <t xml:space="preserve"> (prema iskazu)</t>
    </r>
  </si>
  <si>
    <t>A.5.1.5.a</t>
  </si>
  <si>
    <t>A.5.1.5.b</t>
  </si>
  <si>
    <t>A.5.1.6</t>
  </si>
  <si>
    <t>A.5.1.6.a</t>
  </si>
  <si>
    <t>A.5.1.6.b</t>
  </si>
  <si>
    <r>
      <t>PE koljeno, DN 300 mm, 10</t>
    </r>
    <r>
      <rPr>
        <b/>
        <i/>
        <vertAlign val="superscript"/>
        <sz val="11"/>
        <rFont val="Arial"/>
        <family val="2"/>
        <charset val="238"/>
      </rPr>
      <t>o</t>
    </r>
    <r>
      <rPr>
        <b/>
        <i/>
        <sz val="11"/>
        <rFont val="Arial"/>
        <family val="2"/>
        <charset val="238"/>
      </rPr>
      <t>-45</t>
    </r>
    <r>
      <rPr>
        <b/>
        <i/>
        <vertAlign val="superscript"/>
        <sz val="11"/>
        <rFont val="Arial"/>
        <family val="2"/>
        <charset val="238"/>
      </rPr>
      <t>o</t>
    </r>
    <r>
      <rPr>
        <b/>
        <i/>
        <sz val="11"/>
        <rFont val="Arial"/>
        <family val="2"/>
        <charset val="238"/>
      </rPr>
      <t xml:space="preserve"> (prema iskazu)</t>
    </r>
  </si>
  <si>
    <t>A.5.1.7</t>
  </si>
  <si>
    <t>A.5.1.7.a</t>
  </si>
  <si>
    <r>
      <t>PE koljeno, DN 250 mm, 10</t>
    </r>
    <r>
      <rPr>
        <b/>
        <i/>
        <vertAlign val="superscript"/>
        <sz val="11"/>
        <rFont val="Arial"/>
        <family val="2"/>
        <charset val="238"/>
      </rPr>
      <t>o</t>
    </r>
    <r>
      <rPr>
        <b/>
        <i/>
        <sz val="11"/>
        <rFont val="Arial"/>
        <family val="2"/>
        <charset val="238"/>
      </rPr>
      <t>-45</t>
    </r>
    <r>
      <rPr>
        <b/>
        <i/>
        <vertAlign val="superscript"/>
        <sz val="11"/>
        <rFont val="Arial"/>
        <family val="2"/>
        <charset val="238"/>
      </rPr>
      <t>o</t>
    </r>
    <r>
      <rPr>
        <b/>
        <i/>
        <sz val="11"/>
        <rFont val="Arial"/>
        <family val="2"/>
        <charset val="238"/>
      </rPr>
      <t xml:space="preserve"> (prema iskazu)</t>
    </r>
  </si>
  <si>
    <r>
      <rPr>
        <b/>
        <sz val="11"/>
        <rFont val="Arial"/>
        <family val="2"/>
        <charset val="238"/>
      </rPr>
      <t>Dobava, doprema i zatrpavanje dijela rova iznad pješčane posteljice cjevovoda, te građevinske jame upojne građevine i separatora, odgovarajućim materijalom iz iskopa (oporabljenim) ili zamjenskim materijalom</t>
    </r>
    <r>
      <rPr>
        <sz val="11"/>
        <rFont val="Arial"/>
        <family val="2"/>
        <charset val="238"/>
      </rPr>
      <t>. Zatrpavanje sa zbijanjem izvesti do donjeg ruba kolničke konstrukcije. Granulometrijski sastav materijala za zatrpavanje mora biti takav da maksimalna veličina zrna ne smije prelaziti 1/2 debljine sloja koji se zbija.
Ukoliko se procijeni da materijal iz iskopa zadovoljava uvjete propisane za zamjenski materijal, isti može biti korišten za zatrpavanje, uz odobrenje nadzornog inženjera.
Povećanje zatrpavanja uslijed proširenog presjeka zbog neravnomjernosti iskopa uključiti u jediničnu cijenu radova.
Jedinična cijena stavke uključuje sav potreban rad, materijal i transporte za izvedbu opisanog rada. Završna zbijenost podloge ispod kolničke konstrukcije za nerazvrstane ceste 60 MN/m</t>
    </r>
    <r>
      <rPr>
        <vertAlign val="superscript"/>
        <sz val="11"/>
        <rFont val="Arial"/>
        <family val="2"/>
        <charset val="238"/>
      </rPr>
      <t>2</t>
    </r>
    <r>
      <rPr>
        <sz val="11"/>
        <rFont val="Arial"/>
        <family val="2"/>
        <charset val="238"/>
      </rPr>
      <t>, odnosno u skladu sa zahtjevima tijela koje upravlja prometnicom.</t>
    </r>
    <r>
      <rPr>
        <vertAlign val="superscript"/>
        <sz val="11"/>
        <rFont val="Arial"/>
        <family val="2"/>
        <charset val="238"/>
      </rPr>
      <t xml:space="preserve"> </t>
    </r>
    <r>
      <rPr>
        <sz val="11"/>
        <rFont val="Arial"/>
        <family val="2"/>
        <charset val="238"/>
      </rPr>
      <t xml:space="preserve">                                                                                                                    Obračun po 1 m</t>
    </r>
    <r>
      <rPr>
        <vertAlign val="superscript"/>
        <sz val="11"/>
        <rFont val="Arial"/>
        <family val="2"/>
        <charset val="238"/>
      </rPr>
      <t>3</t>
    </r>
    <r>
      <rPr>
        <sz val="11"/>
        <rFont val="Arial"/>
        <family val="2"/>
        <charset val="238"/>
      </rPr>
      <t xml:space="preserve"> dobavljenog, dopremljenog i ugrađenog materijala. </t>
    </r>
  </si>
  <si>
    <r>
      <rPr>
        <b/>
        <sz val="11"/>
        <rFont val="Arial"/>
        <family val="2"/>
        <charset val="238"/>
      </rPr>
      <t>Dobava, doprema i izrada nosivog sloja kolničke konstrukcije od mehanički drobljenog kamenog materijala bez veziva</t>
    </r>
    <r>
      <rPr>
        <sz val="11"/>
        <rFont val="Arial"/>
        <family val="2"/>
        <charset val="238"/>
      </rPr>
      <t xml:space="preserve"> (tampon) (OTU za ceste). Materijal za izradu ovog sloja je drobljeni kamen proizveden od zdrave, homogene  stijenske mase najvećeg zrna 32 mm. Kvalitetu stijenske mase treba dokazati atestom, ne starijim od godinu dana. Ugrađivanje i valjanje se vrši strojno, uz zbijenost za nerazvrstane ceste min. 80 MN/m2, odnosno u skladu sa zahtjevima tijela koje upravlja prometnicom. Obračunska vrijednost je širina rova obostrano uvećana za 30 cm, debljine sloja prema kategoriji prometnice. Jedinična cijena stavke uključuje dobavu, dopremu, raznašanje kamenog materijala duž trase, sa razastiranjem i planiranjem, kao i ostale radove vezane za izradu nosivog sloja. Obračun po 1 m3 ugrađenog kamenog materijala. 
Nerazvrstana cesta - potrebno je izvršiti zbijanje tucaničkog sloja na Ms ≥ 80 MN/m2, d = 30 cm</t>
    </r>
  </si>
  <si>
    <t>A.5.1.8</t>
  </si>
  <si>
    <t>A.5.1.8.a</t>
  </si>
  <si>
    <t>A.5.1.8.b</t>
  </si>
  <si>
    <r>
      <t>PE koljeno, DN 200 mm, 45</t>
    </r>
    <r>
      <rPr>
        <b/>
        <i/>
        <vertAlign val="superscript"/>
        <sz val="11"/>
        <rFont val="Arial"/>
        <family val="2"/>
        <charset val="238"/>
      </rPr>
      <t>o</t>
    </r>
    <r>
      <rPr>
        <b/>
        <i/>
        <sz val="11"/>
        <rFont val="Arial"/>
        <family val="2"/>
        <charset val="238"/>
      </rPr>
      <t xml:space="preserve"> (spojevi slivnika i LR na cijev)</t>
    </r>
  </si>
  <si>
    <t>A.5.1.9</t>
  </si>
  <si>
    <t>A.5.1.9.a</t>
  </si>
  <si>
    <t>A.5.1.9.b</t>
  </si>
  <si>
    <t>PE račva reducirana (T komad), DN 200/400 mm (spojevi slivnika i LR na cijev)</t>
  </si>
  <si>
    <t>PE račva reducirana (T komad), DN 200/300 mm (spojevi slivnika i LR na cijev)</t>
  </si>
  <si>
    <t>A.5.1.10</t>
  </si>
  <si>
    <t>A.5.1.10.a</t>
  </si>
  <si>
    <t>A.5.1.10.b</t>
  </si>
  <si>
    <t>PE čep, DN 300 mm</t>
  </si>
  <si>
    <t>A.5.1.11</t>
  </si>
  <si>
    <t>A.5.1.11.a</t>
  </si>
  <si>
    <t xml:space="preserve">Visina donjeg dijela "baze" mora biti min. dimenzije koliko je dimenzija najvećeg mogućeg priključka na bazu okna. Baza okna kod tangencijalnih okana je kalotno dno za umirivanje toka
'• srednjeg valjkastog dijela, potrebne varijabilne visine (h=25, 50 ili 75 cm), koji se može bušiti radi izvedbe priključaka "na licu mjesta". Kod tangencijalnih okana srednji valjkasti dio mora imati tangencijalni ulaz za tangencijalno spajanje cijevi. Priključak na okno može biti ostvaren putem prijelaznog komada. Brtva spajanja prijelaznog komada i okna ili cijevi i okna mora biti identična brtvi kojom se spaja prelazni komad ili cijev u okna.
• gornjeg dijela sa konusom izlazne dimenzije DN 625, iznad kojeg se ugrađuje ljevanoželjezni okvir i poklopac nosivosti 250 - 400 kN prema detalju iz projekta. Konusni dio okna mora imati mogućnost smanjivanja visine na gradilištu do 250 mm.
Svi dijelovi okna moraju biti izrađeni od istovrsnog materijala, a međusobno se spajaju sa brtvom ili zavarivanjem. Način spajanja dijelova okna međusobno i cijevi na okno mora osiguravati trajnu vodonepropusnost u oba smjera, pod utjecajem vanjskog prometnog opterećenja. Uz okna nabaviti i dopremiti sav potreban spojni materijal i potrebne alate za montažu i spajanje s cijevima prema uputama proizvođača. 	</t>
  </si>
  <si>
    <t>A.5.2.1</t>
  </si>
  <si>
    <t>A.5.2.1.a</t>
  </si>
  <si>
    <t>A.5.2.1.b</t>
  </si>
  <si>
    <t>A.5.2.2</t>
  </si>
  <si>
    <t>A.5.2.2.a</t>
  </si>
  <si>
    <t>A.5.2.2.b</t>
  </si>
  <si>
    <r>
      <rPr>
        <b/>
        <sz val="11"/>
        <rFont val="Arial"/>
        <family val="2"/>
        <charset val="238"/>
      </rPr>
      <t xml:space="preserve">Dobava, prijevoz, isporuka i istovar na deponiju gradilišta, doprema do mjesta ugradnje i kompletna ugradnja polietilenskih PE kanalizacijskih okana </t>
    </r>
    <r>
      <rPr>
        <sz val="11"/>
        <rFont val="Arial"/>
        <family val="2"/>
        <charset val="238"/>
      </rPr>
      <t>- klasičnih kružnog oblika i tangencijalnih. Obodna čvrstoća minimalno 2 kN prema HRN EN 13598-2 ili jednakovrijedno. Unutarnje i vanjske površine okana moraju biti glatke (ne korugirane), čiste i bez oštećenja. Tlocrtni oblik okna mora biti kružni. Okna su predviđene kao sastavni dijelovi kolektora otpadnih voda u sustavu javne odvodnje. Moraju zadovoljiti sve standarde glede otpornosti na agresivne medije, habanje, nosivost vanjskog statičkog i dinamičkog opterećenja i dr. Kvaliteta okana i nosivost mora odgovarati za računsko opterećenja prometnice od min. 250 kN. Tip i dijelovi okna, materijal i ostalo moraju biti kompatibilni s tipom i materijalom kanalizacijskih cijevi. Priključni nastavci za cijevi su DN 250 mm, DN 300 mm i DN 400 mm (uskladiti s dobavljenim cijevima).
Okno se sastoji u pravilu od:
• donjeg dijela "baze" s kinetom koji ima tri/jedan ulaza i jedan izlaz.. Otvori za spajanje kanalizacijskih cijevi na okno moraju biti pripremljeni na način da je na dovodu na okno zavarena spojnica ( "ženski komad) ili luk+spojnica. Na izlazu zavaren prelazni komad (“muški”), a horizontalni kutevi ulaza su definirani tablicom okana i izvode se tvornički.</t>
    </r>
  </si>
  <si>
    <t xml:space="preserve">Na ulazima ili izlazu iz okna nisu dozvoljeni prijelazni reducirani komadi koji smanjuju promjer ulazne ili izlazne kanalizacijske cijevi.
DN označava nazivni promjer kolektora, definiran unutarnjim čistim promjerom kružnog profila cijevi Du. Sva okna odgovarat će za minimalni projektirani radni vijek od 50 godina.
Okna se dobavljaju bez penjalica. Cijevi i okna moraju zadovoljiti sve uvjete definirane vežećom zakonskom regulativom. Okna na sebi moraju imati bojom štampanu vidljivu oznaku. U troškovnicima se vrši obračun po 1 kom okna u što je potrebno uračunati sav potrebni spojni i brtveni materijal, prema prosječnoj visini koja je definirana u stavci troškovnika. 
Obračun po 1 kom ugrađenog okna prosječne ukupne visine sa svim potrebnim spojnim i brtvenim materijalom. 
Ponuditelj je uz ponudu dužan priložiti slijedeće:
* ISO 9001 certifikat proizvođača okana ili jednakovrijedno
* original katalog proizvođača na hrvatskom iz kojeg su vidljive tražene teh. karakteristike
* izjavu o sukladnosti prema normi EN 13598-2 ili jednakovrijedno izdanu od strane proizvođača okana
* original ovlaštenje proizvođača cijevi i okana kojim ovlašćuje ponuditelja za nuđenje po ovom javnom nadmetanju	</t>
  </si>
  <si>
    <t>DIO 1, prosječne visine (niveleta - kota terena) 1,50 m</t>
  </si>
  <si>
    <t>DIO 2 prosječne visine (niveleta - kota terena) 1,69 m.</t>
  </si>
  <si>
    <t>PE kanalizacijsko okno DN 800 mm</t>
  </si>
  <si>
    <t>DIO 1, prosječne visine (niveleta - kota terena) 1,20 m</t>
  </si>
  <si>
    <t>DIO 2 prosječne visine (niveleta - kota terena) 1,17 m.</t>
  </si>
  <si>
    <t>PE kanalizacijsko okno DN 600 mm</t>
  </si>
  <si>
    <t>A.5.3.1.a</t>
  </si>
  <si>
    <t>A.5.3.2.a</t>
  </si>
  <si>
    <t>A.5.3.2.b</t>
  </si>
  <si>
    <t>A.5.4.1</t>
  </si>
  <si>
    <t>A.5.4.1.a</t>
  </si>
  <si>
    <t>A.5.4.1.b</t>
  </si>
  <si>
    <t>A.5.4.2</t>
  </si>
  <si>
    <t>A.5.4.2.a</t>
  </si>
  <si>
    <t>A.5.4.2.b</t>
  </si>
  <si>
    <r>
      <rPr>
        <b/>
        <sz val="11"/>
        <rFont val="Arial"/>
        <family val="2"/>
        <charset val="238"/>
      </rPr>
      <t>Dobava, prijevoz, isporuka i istovar na deponiju gradilišta, doprema do mjesta ugradnje i kompletna ugradnja</t>
    </r>
    <r>
      <rPr>
        <sz val="11"/>
        <rFont val="Arial"/>
        <family val="2"/>
        <charset val="238"/>
      </rPr>
      <t xml:space="preserve"> </t>
    </r>
    <r>
      <rPr>
        <b/>
        <sz val="11"/>
        <rFont val="Arial"/>
        <family val="2"/>
        <charset val="238"/>
      </rPr>
      <t>lijevanoželjezne kišne rešetke s okvirom za slivnike</t>
    </r>
    <r>
      <rPr>
        <sz val="11"/>
        <rFont val="Arial"/>
        <family val="2"/>
        <charset val="238"/>
      </rPr>
      <t>. 
Obračun po komadu ugrađene rešetke.</t>
    </r>
  </si>
  <si>
    <t>Slivnička rešetka 1000/400, ravna dupla s osloncem na četiri strane, nosivosti 250 kN</t>
  </si>
  <si>
    <t>Cijevi PEHD SN 8, min. svijetli DN 400 mm</t>
  </si>
  <si>
    <t>Cijevi PEHD SN 8, min. svijetli DN 300 mm</t>
  </si>
  <si>
    <t>Cijevi PEHD SN 8, min. svijetli DN 250 mm</t>
  </si>
  <si>
    <t>Cijevi PEHD SN 8, min. svijetli DN 200 mm (spojevi slivnika i LR)</t>
  </si>
  <si>
    <r>
      <rPr>
        <b/>
        <sz val="11"/>
        <rFont val="Arial"/>
        <family val="2"/>
        <charset val="238"/>
      </rPr>
      <t>Izvedba slivnika od monolitnog betona C30/37</t>
    </r>
    <r>
      <rPr>
        <sz val="11"/>
        <rFont val="Arial"/>
        <family val="2"/>
        <charset val="238"/>
      </rPr>
      <t>, poprečnog presjeka  Ø500 mm, min. debljine zidova 20 cm, prosječne visine 2.00 m. U cijenu je uključena priprema podloge, nabava, doprema i ugradnja betona, armatura (80 kg/m3), oplata komplet (8 m2/slivnik), te nabava i ugradnja cijevi PEHD DN500/560 SN8, l = 1.70 m/slivnik, kao unutarnja oplata s gumenom brtvom za spoj cijev-slivnik. 
Uključeni su svi potrebni radovi, materijali i pomoćna sredstva za kompletnu izvedbu: oplata, armatura, ugradba i njega betona prema TPGK. 
Obračun po 1 kom kompletno izvedenog slivnika.</t>
    </r>
  </si>
  <si>
    <t>Slivnička rešetka 400/400, ravna s osloncem na četiri strane, nosivosti 250 kN</t>
  </si>
  <si>
    <t>A.5.5.b</t>
  </si>
  <si>
    <r>
      <rPr>
        <b/>
        <sz val="11"/>
        <rFont val="Arial"/>
        <family val="2"/>
        <charset val="238"/>
      </rPr>
      <t>SEPARATOR LAKIH TEKUĆINA
Dobava, prijevoz, isporuka i istovar na deponiju gradilišta, doprema do mjesta ugradnje i kompletna ugradnja samostojećeg separatora lakih tekućina</t>
    </r>
    <r>
      <rPr>
        <sz val="11"/>
        <rFont val="Arial"/>
        <family val="2"/>
        <charset val="238"/>
      </rPr>
      <t xml:space="preserve"> iz PEHD-a ili PP. Separator mora zadovoljavati normu HRN EN 858 ili jednakovrijedno, nazivne veličine protoka 45 l/s). Separator mora imati učinkovitosti izdvajanja lakih tekućina klase I - lakih tekućina u izlaznoj vodi do 5mg/l.
Separator za ugradnju u prostor zaštićen od plavljenja i smrzavanja. Separator mora imati koalescentni element koji se može za potrebe čišćenja i održavanja jednostavno izvaditi Separator mora imati integriranu taložnicu.
Dimenzije separatora duljina od 2.6 m do  3.0 m, promjer od 2.0 m do  2.5 m
Priključak ulaz/izlaz DN 250 mm. </t>
    </r>
  </si>
  <si>
    <t>A.5.6</t>
  </si>
  <si>
    <t>A.5.6.1</t>
  </si>
  <si>
    <t>A.5.6.1.a</t>
  </si>
  <si>
    <t>A.5.6.1.b</t>
  </si>
  <si>
    <t>A.5.6.2</t>
  </si>
  <si>
    <t>A.5.6.2.a</t>
  </si>
  <si>
    <t>A.5.6.2.b</t>
  </si>
  <si>
    <t>Jednostruki slivnik</t>
  </si>
  <si>
    <t>Dvostruki slivnik</t>
  </si>
  <si>
    <r>
      <rPr>
        <b/>
        <sz val="11"/>
        <rFont val="Arial"/>
        <family val="2"/>
        <charset val="238"/>
      </rPr>
      <t xml:space="preserve">Dobava, prijevoz, isporuka i istovar na deponiju gradilišta, doprema do mjesta ugradnje i kompletna ugradnja kanala za linijsku odvodnju </t>
    </r>
    <r>
      <rPr>
        <sz val="11"/>
        <rFont val="Arial"/>
        <family val="2"/>
        <charset val="238"/>
      </rPr>
      <t xml:space="preserve">nosivosti D400 prema HR EN 1433 ili jednakovrijedno. Kanal je  građevinske visine 300 - 500 mm. Svjetla širina kanala je minimalno 300 mm, građevinska dužina 1000 mm. Rubovi kanala ojačani su kutnikom od pocinčanog čelika debljine 4 mm koji služi kao dosjed za polaganje pokrovne rešetke. </t>
    </r>
    <r>
      <rPr>
        <b/>
        <sz val="11"/>
        <rFont val="Arial"/>
        <family val="2"/>
        <charset val="238"/>
      </rPr>
      <t>Pokrovna rešetka uključena je u stavku.</t>
    </r>
    <r>
      <rPr>
        <sz val="11"/>
        <rFont val="Arial"/>
        <family val="2"/>
        <charset val="238"/>
      </rPr>
      <t xml:space="preserve">  Kanal se izvodi polaganjem na betonsku podlogu od svježeg betona C25/30 (cca. 0.2 m3/m') prema uputama proizvođača kanala - </t>
    </r>
    <r>
      <rPr>
        <b/>
        <sz val="11"/>
        <rFont val="Arial"/>
        <family val="2"/>
        <charset val="238"/>
      </rPr>
      <t>uključeno u stavku</t>
    </r>
    <r>
      <rPr>
        <sz val="11"/>
        <rFont val="Arial"/>
        <family val="2"/>
        <charset val="238"/>
      </rPr>
      <t>. Gornji rub  rešetke se izvodi u razini 2 - 5 mm ispod kote gotove završne okolne površine. Spoj rešetke na slivnik izvesti pomoću sabirnika s odvodom DN 200 mm. Sve sa priborom za montažu do potpune funkcionalnosti. 
Obračun po m' kompletno dobavljene i ugrađene linijske rešetke, odnosno kom sabirnika.</t>
    </r>
  </si>
  <si>
    <t>UKUPNO STAVKA: DOBAVA, DOPREMA I UGRADNJA KANALIZACIJSKOG MATERIJALA I OPREME - DIO 1</t>
  </si>
  <si>
    <t>UKUPNO STAVKA: DOBAVA, DOPREMA I UGRADNJA KANALIZACIJSKOG MATERIJALA I OPREME - DIO 2</t>
  </si>
  <si>
    <t>A.6.1.a</t>
  </si>
  <si>
    <t>A.6.2.b</t>
  </si>
  <si>
    <t>DIO 1 - Geodetski snimak i elaborat treba izraditi za oborinsku odvodnju u ukupnoj dužini 480 m sa upojnom građevinom 46 m2.</t>
  </si>
  <si>
    <t>DIO 2 - Geodetski snimak i elaborat treba izraditi za oborinsku odvodnju u ukupnoj dužini 323 m sa upojnom građevinom 48 m2 i separatorom.</t>
  </si>
  <si>
    <r>
      <t xml:space="preserve">Kontrolno snimanje izvedenih kolektora.
</t>
    </r>
    <r>
      <rPr>
        <sz val="11"/>
        <rFont val="Arial"/>
        <family val="2"/>
        <charset val="238"/>
      </rPr>
      <t xml:space="preserve">Kontrola ispravnosti strukturalne stabilnosti i osiguranja funkcionalnosti koja se mora dokazati CCTV inspekcijom sukladno normi Uvjeti za sustave odvodnje izvan zgrada-2.dio: Sustav kodiranja optičkog nadzora HRN EN 13508-2/AC ili jednakovrijedno, sve u skladu sa Pravilnikom o tehničkim zahtjevima za građevine odvodnje, otpadnih voda, kao i rokovima obvezne kontrole ispravnosti građevina odvodnje i pročišćavanja otpadnih voda (N.N. 03/11).                                                                                                                                                 Ovo kontrolno snimanje izvedenog kolektora CCTV inspekcijom kao kontrola ispravnosti strukturalne stabilnosti i osiguranja funkcionalnosti za cjevovode sa slobodnim vodnim licem (uključujući i okna i inspekcijske otvore) koje mora izvršiti izvođač sukladno zakonskoj regulativi, uz napravljenu analizu od strane nadzornog inženjera tog snimanja i njegove potvrde da je izgrađen cjevovod ispravan, je uvjet za tehnički pregled i primopredaju građevine.  
Jedinična cijena stavke uključuje sav potreban rad, opremu i pomoćna sredstva za izvedbu opisanog rada te završno izvješće predano u najmanje 3 primjeraka i na CD-u, izdano i ovjereno od specijalizirane tvrtke /ispitivača koji je vršio CCTV inspekciju sukladno normi HRN EN 13508-2/AC ili jednakovrijedno.
Obračun po m' snimljene trase cjevovoda.
</t>
    </r>
  </si>
  <si>
    <t>A.6.1.b</t>
  </si>
  <si>
    <t>A.6.2.a</t>
  </si>
  <si>
    <t>A.6.3.a</t>
  </si>
  <si>
    <t>A.6.3.b</t>
  </si>
  <si>
    <r>
      <rPr>
        <b/>
        <sz val="11"/>
        <rFont val="Arial"/>
        <family val="2"/>
        <charset val="238"/>
      </rPr>
      <t>Ispiranje izgrađenih cjevovoda canal-jetom i ispitivanje vodonepropusnosti kolektora i okana</t>
    </r>
    <r>
      <rPr>
        <sz val="11"/>
        <rFont val="Arial"/>
        <family val="2"/>
        <charset val="238"/>
      </rPr>
      <t xml:space="preserve"> prema normi HRN EN 1610 ili jednakovrijedno. Jedinična cijena stavke uključuje sav potreban rad, vodu, materijal i pomoćna sredstva za izvedbu opisanog rada. U cijenu stavke uračunata izrada izvješća, kao i izvješća o parcijalnim ispitivanjima po dionicama o provedenom ispitivanju odnosno o dobivenom vodonepropusnom sustavu ovjerena od izvoditelja i ostalih nadležnih osoba koje su obvezatno prisutne na ispitivanju i ovjeravaju izvješće.
Obračun po m' ispitanog cjevovoda.</t>
    </r>
  </si>
  <si>
    <t>A.6.4.a</t>
  </si>
  <si>
    <r>
      <rPr>
        <b/>
        <sz val="11"/>
        <rFont val="Arial"/>
        <family val="2"/>
        <charset val="238"/>
      </rPr>
      <t>Ispitivanje vodonepropusnosti separatora</t>
    </r>
    <r>
      <rPr>
        <sz val="11"/>
        <rFont val="Arial"/>
        <family val="2"/>
        <charset val="238"/>
      </rPr>
      <t>. Stavka obuhvaća prethodni pregled i eventualno dodatno čišćenje separatora te vizualni pregled funkcionalnosti, brtvljenje svih otvora i ispusta, s provjerom, punjenje vodom te mjerenje gubitaka vode.  Završno izvješće mora biti ovjereno za provedbu ispitivanja. Sva višekratna ispitivanja neće se se posebno obračunavati, već svako drugo i daljnje ispitivanje ide na teret izvoditelja radova.  Ispitivanje vrši akreditirani laboratorij osposobljen prema zahtjevima norme HRN EN ISO/IEC 17025, a prema normi za ispitivanje spremnika za fluide (HRN EN 1508).
Obračun po kom ispitanog separatora.</t>
    </r>
  </si>
  <si>
    <t>UKUPNO STAVKA: OSTALI RADOVI - DIO 1</t>
  </si>
  <si>
    <t>UKUPNO STAVKA: OSTALI RADOVI - DIO 2</t>
  </si>
  <si>
    <t>DIO 1 ukupno:</t>
  </si>
  <si>
    <t>DIO 2 ukupno:</t>
  </si>
  <si>
    <r>
      <t>PE koljeno, DN 200 mm, 10</t>
    </r>
    <r>
      <rPr>
        <b/>
        <i/>
        <vertAlign val="superscript"/>
        <sz val="11"/>
        <rFont val="Arial"/>
        <family val="2"/>
        <charset val="238"/>
      </rPr>
      <t>o</t>
    </r>
    <r>
      <rPr>
        <b/>
        <i/>
        <sz val="11"/>
        <rFont val="Arial"/>
        <family val="2"/>
        <charset val="238"/>
      </rPr>
      <t>-45</t>
    </r>
    <r>
      <rPr>
        <b/>
        <i/>
        <vertAlign val="superscript"/>
        <sz val="11"/>
        <rFont val="Arial"/>
        <family val="2"/>
        <charset val="238"/>
      </rPr>
      <t>o</t>
    </r>
    <r>
      <rPr>
        <b/>
        <i/>
        <sz val="11"/>
        <rFont val="Arial"/>
        <family val="2"/>
        <charset val="238"/>
      </rPr>
      <t xml:space="preserve"> (prema iskazu)</t>
    </r>
  </si>
  <si>
    <t>A.5.1.12</t>
  </si>
  <si>
    <t>A.5.1.12.a</t>
  </si>
  <si>
    <t>VN i NN instalacije</t>
  </si>
  <si>
    <t>Križanje s postojećim NN i VN instalacijama</t>
  </si>
  <si>
    <t>Paralelno vođenje s  postojećim NN i VN instalacijama</t>
  </si>
  <si>
    <t>SANACIJA POSTOJEĆE OBORINSKE ODVODNJE</t>
  </si>
  <si>
    <t>SANACIJA POSTOJEĆE OBORINSKE ODVODNJE DIO 1- REKAPITULACIJA</t>
  </si>
  <si>
    <t>SANACIJA POSTOJEĆE OBORINSKE ODVODNJE DIO 2- REKAPITULACIJA</t>
  </si>
  <si>
    <t>SANACIJA POSTOJEĆE OBORINSKE ODVODNJE
SVEUKUPNA REKAPITULACIJA</t>
  </si>
  <si>
    <t>Jedinična cijena (EURO)</t>
  </si>
  <si>
    <t xml:space="preserve">                                </t>
  </si>
  <si>
    <r>
      <t xml:space="preserve">Izrada projekta - plana izvođenja radova i zaštite na radu u fazi izrade izvedbenog projekta od strane ovlaštene osobe - koordinatora. </t>
    </r>
    <r>
      <rPr>
        <sz val="11"/>
        <rFont val="Arial"/>
        <family val="2"/>
        <charset val="238"/>
      </rPr>
      <t xml:space="preserve">Plan izvođenja radova mora sadržavati detaljan tehničko-tehnološki elaborat. Projekt je potrebno predati u tri (3) primjerka uvezanog elaborata na ovjeru projektantu, investitoru i nadzornom inženjeru. Stavkom obuhvaćena kompletna trasa. </t>
    </r>
    <r>
      <rPr>
        <b/>
        <sz val="11"/>
        <rFont val="Arial"/>
        <family val="2"/>
        <charset val="238"/>
      </rPr>
      <t>Jedinična cijena stavke uključuje sve potrebne terenske i uredske radove te materijale za izradu kompletne stavke.</t>
    </r>
    <r>
      <rPr>
        <sz val="11"/>
        <rFont val="Arial"/>
        <family val="2"/>
        <charset val="238"/>
      </rPr>
      <t xml:space="preserve">
Obračun po komplet izrađenom </t>
    </r>
    <r>
      <rPr>
        <b/>
        <i/>
        <sz val="11"/>
        <rFont val="Arial"/>
        <family val="2"/>
        <charset val="238"/>
      </rPr>
      <t>Elaboratu Plana izvođenja radova i zaštite na radu</t>
    </r>
    <r>
      <rPr>
        <sz val="11"/>
        <rFont val="Arial"/>
        <family val="2"/>
        <charset val="238"/>
      </rPr>
      <t>.</t>
    </r>
  </si>
  <si>
    <r>
      <rPr>
        <b/>
        <sz val="11"/>
        <rFont val="Arial"/>
        <family val="2"/>
      </rPr>
      <t>Utovar i odvoz na deponij  cjelokupnog materijala iz iskopa.</t>
    </r>
    <r>
      <rPr>
        <sz val="11"/>
        <rFont val="Arial"/>
        <family val="2"/>
      </rPr>
      <t xml:space="preserve"> Materijal nastao iskopom rovova, ovisno o organizaciji gradilišta, u naselju i na prometnicama, bit će utovaren i otpremljen na deponiju, bez obzira na njenu udaljenost. Stavkom su obuhvaćene sve aktivnosti vezane uz utovar te prijevoz do određene usvojene lokacije deponije, kao i  sve radnje potrebne za ekološki održivo zbrinjavanje dobivenog materijala, uključivo i mogućnost oporabe iskopanog materijala.  
Izvođač je dužan u potpunosti osigurati prijevoz na samom gradilištu, kao i na javnim prometnim površinama.
Povećanje količina na utovaru te odvozu, nastalih uslijed neravnomjernosti iskopa uključiti u jediničnu cijenu radova.
Obračun po 1 m</t>
    </r>
    <r>
      <rPr>
        <vertAlign val="superscript"/>
        <sz val="11"/>
        <rFont val="Arial"/>
        <family val="2"/>
      </rPr>
      <t>3</t>
    </r>
    <r>
      <rPr>
        <sz val="11"/>
        <rFont val="Arial"/>
        <family val="2"/>
      </rPr>
      <t xml:space="preserve"> odvezenog materijala u sraslom stanju. </t>
    </r>
  </si>
  <si>
    <t>Izrada iskolčenja od strane ovlaštenog geodeta.
Iskolčenje građevine mora obaviti osoba ovlaštena za obavljanje poslova državne izmjere katastra nekretnina prema posebom zakonu (Zakon o obavljanju geodetske djelatnosti, NN 25/18). Na terenu je potrebno iskolčiti trase svih cjevovoda tj. pozicije svih objekata definiranih projektom. Jedinična cijena stavke uključuje sve potrebne terenske i uredske radove te materijale za izradu radova. 
Obračun po m' iskolčenog cjevovoda / m2 upojne građevine/kom separatora.</t>
  </si>
  <si>
    <r>
      <t xml:space="preserve">Izrada elaborata iskolčenja, u svemu prema važećem zakonu i pravilnicima, od strane ovlaštenog geodeta.
</t>
    </r>
    <r>
      <rPr>
        <sz val="11"/>
        <rFont val="Arial"/>
        <family val="2"/>
      </rPr>
      <t>Izradu elaborata iskolčenja građevine mora obaviti osoba ovlaštena za obavljanje poslova državne izmjere katastra nekretnina prema posebnom zakonu (Zakon o obavljanju geodetske djelatnosti, NN 25/18). Elaborat iskolčenja potrebno je izraditi u skladu sa važećim Zakonima i pravilnicima te predati kao digitalnu snimku u '.</t>
    </r>
    <r>
      <rPr>
        <i/>
        <sz val="11"/>
        <rFont val="Arial"/>
        <family val="2"/>
      </rPr>
      <t>dwg</t>
    </r>
    <r>
      <rPr>
        <sz val="11"/>
        <rFont val="Arial"/>
        <family val="2"/>
      </rPr>
      <t xml:space="preserve">' formatu na CD-u kao i tri primjerka uvezanog elaborata. 
</t>
    </r>
    <r>
      <rPr>
        <b/>
        <sz val="11"/>
        <rFont val="Arial"/>
        <family val="2"/>
      </rPr>
      <t>Jedinična cijena stavke uključuje sve potrebne uredske radove te materijale za izradu komplet elaborata.</t>
    </r>
    <r>
      <rPr>
        <sz val="11"/>
        <rFont val="Arial"/>
        <family val="2"/>
      </rPr>
      <t xml:space="preserve"> 
Obračun po elaboratu komplet .</t>
    </r>
  </si>
  <si>
    <r>
      <rPr>
        <b/>
        <sz val="11"/>
        <rFont val="Arial"/>
        <family val="2"/>
        <charset val="238"/>
      </rPr>
      <t>Izrada Geodetskog situacijskog nacrta stvarnog stanja</t>
    </r>
    <r>
      <rPr>
        <sz val="11"/>
        <rFont val="Arial"/>
        <family val="2"/>
        <charset val="238"/>
      </rPr>
      <t xml:space="preserve"> za izgrađenu građevinu, koji je, kao dio geodetskog elaborata, ovjerio katastarski ured, a prilaže se dokumentaciji za tehnički pregled, odnosno izrada geodetskog elaborata za katastar, ovjerenog od tijela državne uprave nadležnog za poslove katastra. Geodetski elaborat je podloga za evidentiranje građevine u katastarskom operatu sukladno Zakonu o građenju. Elaborat mora izraditi i potpisati osoba ragistrirana za obavljanje te djelatnosti po posebnom propisu. 
Jedinična cijena stavke uključuje sve potrebne terenske i uredske radove, materijal za izradu elaborata te sve potrebne izjave za tehnički pregled, odnosno izdavanje uporabne dozvole. Obračun po komplet izrađenoj geodetskoj snimci / elaboratu.</t>
    </r>
  </si>
  <si>
    <t>SVEUKUPNO bez PDV-a:</t>
  </si>
  <si>
    <t>SVEUKUPNO sa PDV-om:</t>
  </si>
  <si>
    <t>PDV</t>
  </si>
  <si>
    <r>
      <rPr>
        <b/>
        <sz val="11"/>
        <rFont val="Arial"/>
        <family val="2"/>
        <charset val="238"/>
      </rPr>
      <t>Zaštita, osiguranje ili pridržavanje-podupiranje svih postojećih podzemnih instalacija.</t>
    </r>
    <r>
      <rPr>
        <sz val="11"/>
        <rFont val="Arial"/>
        <family val="2"/>
        <charset val="238"/>
      </rPr>
      <t xml:space="preserve">
Stavkom obuhvaćena zaštita, osiguranje ili pridržavanje-podupiranje svih postojećih podzemnih instalacija. Osiguranje i podupiranje instalacije izvesti prema uvjetima i uputama nadležne službe vlasnika instalacije, sve usklađeno s izvedbenim projektom. </t>
    </r>
    <r>
      <rPr>
        <strike/>
        <sz val="11"/>
        <color rgb="FFFF0000"/>
        <rFont val="Arial"/>
        <family val="2"/>
      </rPr>
      <t>Ako izvedbenim projektom nije obuhvaćeno rješenje zaštite instalacije potrebno je izraditi izvedbeno rješenje zaštite i osiguranja postojećih instalacija te zatražiti odobrenje nadzorne službe i ovlaštenih predstavnika vlasnika instalacije</t>
    </r>
    <r>
      <rPr>
        <sz val="11"/>
        <rFont val="Arial"/>
        <family val="2"/>
        <charset val="238"/>
      </rPr>
      <t xml:space="preserve">. Stavkom obuhvatiti sve potrebne radove, materijale, sredstva i sve troškove vlasnika instalacija za njihovo osiguranje. Na mjestima križanja vertikalna udaljenost mora biti u skladu sa važećim pravilnicima te detaljima projektne dokumentacije. Stavkom su obuhvaćene zaštitne polucijevi od tvrdog PVC-a (DN 110 mm ili DN 160 mm) duljine 3.00 m, za jedno križanje, kao i dobava i ugradnja pijeska u zaštitne polucijevi </t>
    </r>
    <r>
      <rPr>
        <strike/>
        <sz val="11"/>
        <color rgb="FFFF0000"/>
        <rFont val="Arial"/>
        <family val="2"/>
      </rPr>
      <t>zajedno s kabelom.</t>
    </r>
    <r>
      <rPr>
        <sz val="11"/>
        <rFont val="Arial"/>
        <family val="2"/>
        <charset val="238"/>
      </rPr>
      <t xml:space="preserve">
Obračun po mjestu križanja, odnosno 1 m' paralelne trase.</t>
    </r>
  </si>
  <si>
    <r>
      <rPr>
        <b/>
        <sz val="11"/>
        <rFont val="Arial"/>
        <family val="2"/>
        <charset val="238"/>
      </rPr>
      <t>Obnova  postojeće rešetke za odvodnju oborinskih vod</t>
    </r>
    <r>
      <rPr>
        <sz val="11"/>
        <rFont val="Arial"/>
        <family val="2"/>
        <charset val="238"/>
      </rPr>
      <t xml:space="preserve">a, koja će se iskopom kanala kolektora oštetiti. 
</t>
    </r>
    <r>
      <rPr>
        <sz val="11"/>
        <color rgb="FFFF0000"/>
        <rFont val="Arial"/>
        <family val="2"/>
      </rPr>
      <t>Postojeća linijska rešetka je sklop od devet paralelno postavljenih ovalnih kanalskih rešetki 400×400 mm, nosivosti C250. Dubina kanala ispod rešetke je cca 50 cm. Širina kanala ispod rešetke cca. 40 cm. Potrebna debljina obloge kanala 20 cm. Sklop rešetke je duljine cca. 5 metara.  Potrebna površina oplate je 12 m2.  Potrebna količina armature je 200 kg. Priprema podloge izravnavanje +/- 2 do 3 cm u površini 4 m2.</t>
    </r>
    <r>
      <rPr>
        <sz val="11"/>
        <rFont val="Arial"/>
        <family val="2"/>
        <charset val="238"/>
      </rPr>
      <t xml:space="preserve">
Obnovu izvesti od monolitnog betona C 25/30 (2.5 m3) sve prema postojećem stanju. Cijenom je uključena priprema podloge, nabava, doprema i ugradnja betona, armatura, oplata komplet, demontaža postojeće slivničke rešetke s okvirom te ponovna montaža iste - cca. 5 metara  s okvirom. Uključeni su svi potrebni radovi, materijali i pomoćna sredstva za kompletnu izvedbu: oplata, armatura, ugradba i njega betona prema TPGK, te prespajanje na novoizvedeni kolektor. Obračun po kompletno obnovljenoj i spojenoj građevini.
Obračun po 1 m' obnovljene i spojene oborinske rešetke.</t>
    </r>
  </si>
  <si>
    <r>
      <rPr>
        <b/>
        <sz val="11"/>
        <rFont val="Arial"/>
        <family val="2"/>
        <charset val="238"/>
      </rPr>
      <t>Ručni iskopi u neposrednoj blizini postojećih instalacija, za rovove postojećih instalacija</t>
    </r>
    <r>
      <rPr>
        <sz val="11"/>
        <rFont val="Arial"/>
        <family val="2"/>
        <charset val="238"/>
      </rPr>
      <t xml:space="preserve"> (elektroinstalacije, plinovodi, svjetlovodni kabeli, transportni vodovodi, sl.), infrastrukturnih građevina (linijske rešetke, slivnici i sl), u materijalu B kategorije.  Materijal nastao iskopom, ovisno o organizaciji gradilišta, utovarivati u vozilo te odvoziti na deponiju,obuhvaćeno posebnom stavkom. Stavkom obuhvatiti sve zaštitne i sigurnosne mjere duž trase cjevovoda i instalacija, a posebno u naseljima, na prometnici i sl, kao i potrebno razupiranje stranica kanala. Kod ručnog iskopa uz postojeće elektrokabele, TK kabele i sl. instalacije koji se mogu pomaknuti radi izvedbe kolektora,  iskop obuhvaća i vađenje opeke, odnosno signalizacije i gal. štitnika (koji štite postojeći kabel) </t>
    </r>
    <r>
      <rPr>
        <strike/>
        <sz val="11"/>
        <color rgb="FFFF0000"/>
        <rFont val="Arial"/>
        <family val="2"/>
      </rPr>
      <t>te pažljivo pomicanje instalacija uz obavezni nadzor ovlaštenog predstavnika Vlasnika instalacije</t>
    </r>
    <r>
      <rPr>
        <sz val="11"/>
        <rFont val="Arial"/>
        <family val="2"/>
        <charset val="238"/>
      </rPr>
      <t>. Opeku odložiti i složiti uz kanal za potrebe ponovne ugradbe nakon prelociranja kabela.                                                                                      
Obračun po 1 m</t>
    </r>
    <r>
      <rPr>
        <vertAlign val="superscript"/>
        <sz val="11"/>
        <rFont val="Arial"/>
        <family val="2"/>
        <charset val="238"/>
      </rPr>
      <t>3</t>
    </r>
    <r>
      <rPr>
        <sz val="11"/>
        <rFont val="Arial"/>
        <family val="2"/>
        <charset val="238"/>
      </rPr>
      <t xml:space="preserve"> iskopanog materijala u sraslom stanju, prema usvojenom idealnom obračunskom presjeku rova. 
</t>
    </r>
  </si>
  <si>
    <r>
      <t>Dobava, doprema, isporuka, istovar na deponiju gradilišta te raznošenje duž trase i ugradba lijevanoželjeznih kanalizacijskih poklopaca  svijetlog otvora</t>
    </r>
    <r>
      <rPr>
        <b/>
        <i/>
        <sz val="11"/>
        <rFont val="Arial"/>
        <family val="2"/>
      </rPr>
      <t xml:space="preserve"> Ø</t>
    </r>
    <r>
      <rPr>
        <b/>
        <i/>
        <sz val="11"/>
        <rFont val="Arial"/>
        <family val="2"/>
        <charset val="238"/>
      </rPr>
      <t>600/800 mm u kvadratnom okviru</t>
    </r>
    <r>
      <rPr>
        <b/>
        <i/>
        <sz val="11"/>
        <color rgb="FFFF0000"/>
        <rFont val="Arial"/>
        <family val="2"/>
      </rPr>
      <t xml:space="preserve"> ili kvadratni poklopac svijetlog otvora 600x600/800x800 mm</t>
    </r>
    <r>
      <rPr>
        <b/>
        <i/>
        <sz val="11"/>
        <rFont val="Arial"/>
        <family val="2"/>
        <charset val="238"/>
      </rPr>
      <t xml:space="preserve">. Jedinična cijena stavke uključuje sve potrebne radove, materijale, pomoćna sredstva i prijevoze za kompletnu ugradnju poklopca.
Obračun po 1 komadu dobavljenog i ugrađenog poklopca.
</t>
    </r>
  </si>
  <si>
    <r>
      <t>Poklopa</t>
    </r>
    <r>
      <rPr>
        <b/>
        <sz val="11"/>
        <rFont val="Arial"/>
        <family val="2"/>
      </rPr>
      <t xml:space="preserve">c Ø </t>
    </r>
    <r>
      <rPr>
        <b/>
        <sz val="11"/>
        <rFont val="Arial"/>
        <family val="2"/>
        <charset val="238"/>
      </rPr>
      <t xml:space="preserve">800 mm u kvadratnom okviru </t>
    </r>
    <r>
      <rPr>
        <b/>
        <sz val="11"/>
        <color rgb="FFFF0000"/>
        <rFont val="Arial"/>
        <family val="2"/>
      </rPr>
      <t>ili kvadratni poklopac 800x800 mm</t>
    </r>
    <r>
      <rPr>
        <b/>
        <sz val="11"/>
        <rFont val="Arial"/>
        <family val="2"/>
        <charset val="238"/>
      </rPr>
      <t>, klase B125</t>
    </r>
  </si>
  <si>
    <r>
      <t xml:space="preserve">Poklopac </t>
    </r>
    <r>
      <rPr>
        <b/>
        <sz val="11"/>
        <rFont val="Arial"/>
        <family val="2"/>
      </rPr>
      <t>Ø 600mm</t>
    </r>
    <r>
      <rPr>
        <b/>
        <sz val="11"/>
        <color rgb="FFFF0000"/>
        <rFont val="Arial"/>
        <family val="2"/>
      </rPr>
      <t xml:space="preserve"> </t>
    </r>
    <r>
      <rPr>
        <b/>
        <sz val="11"/>
        <rFont val="Arial"/>
        <family val="2"/>
        <charset val="238"/>
      </rPr>
      <t xml:space="preserve">u kvadratnom okviru </t>
    </r>
    <r>
      <rPr>
        <b/>
        <sz val="11"/>
        <color rgb="FFFF0000"/>
        <rFont val="Arial"/>
        <family val="2"/>
      </rPr>
      <t>ili kvadratni poklopac 600x600 mm</t>
    </r>
    <r>
      <rPr>
        <b/>
        <sz val="11"/>
        <rFont val="Arial"/>
        <family val="2"/>
        <charset val="238"/>
      </rPr>
      <t>, klase B125</t>
    </r>
  </si>
  <si>
    <r>
      <rPr>
        <b/>
        <sz val="11"/>
        <rFont val="Arial"/>
        <family val="2"/>
        <charset val="238"/>
      </rPr>
      <t>Dobava, prijevoz, isporuka i istovar na deponiju gradilišta, doprema do mjesta ugradnje i kompletna ugradnja</t>
    </r>
    <r>
      <rPr>
        <sz val="11"/>
        <rFont val="Arial"/>
        <family val="2"/>
        <charset val="238"/>
      </rPr>
      <t xml:space="preserve"> </t>
    </r>
    <r>
      <rPr>
        <b/>
        <sz val="11"/>
        <rFont val="Arial"/>
        <family val="2"/>
        <charset val="238"/>
      </rPr>
      <t>lijevanoželjeznih kanalizacijskih poklopaca</t>
    </r>
    <r>
      <rPr>
        <sz val="11"/>
        <rFont val="Arial"/>
        <family val="2"/>
        <charset val="238"/>
      </rPr>
      <t xml:space="preserve">. Poklopac se sastoji od kvadratnog okvira </t>
    </r>
    <r>
      <rPr>
        <sz val="11"/>
        <rFont val="Arial"/>
        <family val="2"/>
      </rPr>
      <t xml:space="preserve"> s okruglim otvorom svijetle širine Ø600 mm </t>
    </r>
    <r>
      <rPr>
        <sz val="11"/>
        <color rgb="FFFF0000"/>
        <rFont val="Arial"/>
        <family val="2"/>
      </rPr>
      <t>ili je kvadratni svijetlog otvora 600x600 mm.</t>
    </r>
    <r>
      <rPr>
        <sz val="11"/>
        <rFont val="Arial"/>
        <family val="2"/>
        <charset val="238"/>
      </rPr>
      <t xml:space="preserve"> Poklopac mora zadovoljavati hrvatske norme i klase B125, C250 i D400 prema normi HRN EN 124 ili jednakovrijedno. Poklopac s okvirom je predviđen za normalan intenzitet prometa pri prometnom opterećenju od 400 kN, tj. pri prometnom opterećenju od 250 kN za manje opterećene prometne površine. Na poklopcu mora biti naziv KANALIZACIJA, a format natpisa mora biti izveden u dogovoru s investitorom. Okvir poklopca izrađen je tako da se prilikom ugradnje prekriva završnim slojem asfalta, betona i sl. (nakon ugradnje kompletnog poklopca sa okvirom na cesti je vidljiv samo kružni rub okvira i poklopac). Poklopac je sa šarkama povezan s okvirom, a visina okvira je minimalno 100 mm, tj. 150 mm za županijske prometnice. Osim  toga poklopac mora biti opremljen sustavom samozabravljivanja čime se onemogućuje otvaranje tj. izlijetanje poklopca. Ponuditelj je dužan priložiti potvrdu o sukladnost izdanu od ovlaštene kuće u RH. Ležište poklopca na okviru mora bit izrađeno od umjetne mase (elastomera) tako da poklopac potpuno naliježe na okvir, bez mogućnosti pomaka i lupanja kada prolazi vozilo. Obračun po komadu ugrađenog poklopca.</t>
    </r>
  </si>
  <si>
    <r>
      <t xml:space="preserve">Poklopac svjetlog otvora </t>
    </r>
    <r>
      <rPr>
        <b/>
        <i/>
        <sz val="11"/>
        <rFont val="Arial"/>
        <family val="2"/>
      </rPr>
      <t xml:space="preserve"> Ø600 mm </t>
    </r>
    <r>
      <rPr>
        <b/>
        <i/>
        <sz val="11"/>
        <color rgb="FFFF0000"/>
        <rFont val="Arial"/>
        <family val="2"/>
      </rPr>
      <t>ili 600x600 mm</t>
    </r>
    <r>
      <rPr>
        <b/>
        <i/>
        <sz val="11"/>
        <rFont val="Arial"/>
        <family val="2"/>
        <charset val="238"/>
      </rPr>
      <t>, klase nosivosti C 250, sa otvorima tipa kao slivnička rešetka</t>
    </r>
  </si>
  <si>
    <r>
      <t>Poklopac svjetlog otvora</t>
    </r>
    <r>
      <rPr>
        <b/>
        <i/>
        <sz val="11"/>
        <rFont val="Arial"/>
        <family val="2"/>
      </rPr>
      <t xml:space="preserve"> Ø600 mm </t>
    </r>
    <r>
      <rPr>
        <b/>
        <i/>
        <sz val="11"/>
        <color rgb="FFFF0000"/>
        <rFont val="Arial"/>
        <family val="2"/>
      </rPr>
      <t xml:space="preserve">ili 600x600 mm, </t>
    </r>
    <r>
      <rPr>
        <b/>
        <i/>
        <sz val="11"/>
        <rFont val="Arial"/>
        <family val="2"/>
      </rPr>
      <t>klase nosivosti B 125</t>
    </r>
  </si>
  <si>
    <r>
      <rPr>
        <sz val="11"/>
        <color rgb="FFFF0000"/>
        <rFont val="Arial"/>
        <family val="2"/>
      </rPr>
      <t xml:space="preserve">Stavka obuhvaća:
- ručni iskop instalacije na dubini 80 cm i širine kanala 40 cm, 
- dobavu, dopremu i ugradnju zaštitne polu-cijevi tj. razrezane cijevi PVC DN 100 mm, 
- pridržavanje instalacije smještene u zaštitnu cijev pomoću konopa, braga, eventualno drvenih nosča ili slično, 
- vraćanje instalacije natrag u kanal nakon izvedbe građevinskih radova
- zatrpavanje iste pijeskom u debljini 30 cm 
</t>
    </r>
    <r>
      <rPr>
        <sz val="11"/>
        <rFont val="Arial"/>
        <family val="2"/>
      </rPr>
      <t>- izrada geodetskog elaborata izmještenih instalacija sa elementima geodetskog snimka za katastar instalacija, sve prema zahtjevima vlasnika instalacija. 
Obavezno je osigurati funkcioniranje sustava instalacija. Obuhvatiti sve potrebne radove, materijale, sredstva</t>
    </r>
    <r>
      <rPr>
        <strike/>
        <sz val="11"/>
        <color rgb="FFFF0000"/>
        <rFont val="Arial"/>
        <family val="2"/>
      </rPr>
      <t xml:space="preserve">, kao i troškove vlasnika instalacija za njihovo osiguranje. </t>
    </r>
    <r>
      <rPr>
        <sz val="11"/>
        <rFont val="Arial"/>
        <family val="2"/>
      </rPr>
      <t xml:space="preserve">Obračun po 1 m komplet uredno izmještenih funkcionalnih instalacija. </t>
    </r>
  </si>
  <si>
    <r>
      <t>Radovi na izmještanju postojećih instalacija.</t>
    </r>
    <r>
      <rPr>
        <sz val="11"/>
        <rFont val="Arial"/>
        <family val="2"/>
        <charset val="238"/>
      </rPr>
      <t xml:space="preserve"> Izmještanje instalacije izvesti prema uvjetima i uputama te uz suglasnost ovlaštenih predstavnika vlasnika instalacije i nadzorne službe.</t>
    </r>
    <r>
      <rPr>
        <strike/>
        <sz val="11"/>
        <color rgb="FFFF0000"/>
        <rFont val="Arial"/>
        <family val="2"/>
      </rPr>
      <t xml:space="preserve"> Na dionicama gdje se ustanovi da postojeće instalacije dolaze u koliziju sa trasama cjevovoda potrebno je izvesti rekonstrukciju istih. Rekonstrukcija se vrši u dogovoru sa vlasnikom instalacije te prema projektnom rješenju izrađenom od ovlaštenog izrađivača, uz suglasnost nadzornog inženjera. Stavkom obuhvaćena demontaža postojećih instalacija, skladištenje, transport, ponovna montaža postojećih instalacija te dobava i doprema materijala i spajanje izmijenjenih i izmještenih instalacija u funkcionalni instalacijski sustav.</t>
    </r>
    <r>
      <rPr>
        <sz val="11"/>
        <rFont val="Arial"/>
        <family val="2"/>
        <charset val="238"/>
      </rPr>
      <t xml:space="preserve"> </t>
    </r>
    <r>
      <rPr>
        <sz val="11"/>
        <color rgb="FFFF0000"/>
        <rFont val="Arial"/>
        <family val="2"/>
      </rPr>
      <t xml:space="preserve">Instalacije se za vrijeme izvođenja radova privremeno izmještaju kako se ne bi oštetile prilikom ugradnje oborinskog kolektora te se ponovo ugrađuju na postojeću poziciju ili eventualno izmještaju u odnosu na poziciju kolektora.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</si>
</sst>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 #,##0.00_-;_-* &quot;-&quot;??_-;_-@_-"/>
    <numFmt numFmtId="165" formatCode="_-* #,##0.00\ _k_n_-;\-* #,##0.00\ _k_n_-;_-* &quot;-&quot;??\ _k_n_-;_-@_-"/>
    <numFmt numFmtId="166" formatCode="_-* #,##0.00_-;\-* #,##0.00_-;_-* \-??_-;_-@_-"/>
    <numFmt numFmtId="167" formatCode="@\ &quot;*&quot;"/>
    <numFmt numFmtId="168" formatCode="_-* #,##0\ _$_-;\-* #,##0\ _$_-;_-* &quot;-&quot;\ _$_-;_-@_-"/>
    <numFmt numFmtId="169" formatCode="#,##0.00\ [$€-1]"/>
    <numFmt numFmtId="170" formatCode="#,##0.00\ [$HRK]"/>
    <numFmt numFmtId="171" formatCode="_-* #,##0.00\ &quot;kn&quot;_-;_-* #,##0.00\ &quot;kn&quot;\-;_-* &quot;-&quot;??\ &quot;kn&quot;_-;_-@_-"/>
    <numFmt numFmtId="172" formatCode="_-* #,##0.00\ [$kn-41A]_-;\-* #,##0.00\ [$kn-41A]_-;_-* &quot;-&quot;??\ [$kn-41A]_-;_-@_-"/>
    <numFmt numFmtId="173" formatCode="#,##0.00\ &quot;€&quot;"/>
  </numFmts>
  <fonts count="53">
    <font>
      <sz val="10"/>
      <name val="Arial"/>
    </font>
    <font>
      <sz val="11"/>
      <color theme="1"/>
      <name val="Calibri"/>
      <family val="2"/>
      <charset val="238"/>
      <scheme val="minor"/>
    </font>
    <font>
      <sz val="11"/>
      <color indexed="8"/>
      <name val="Calibri"/>
      <family val="2"/>
      <charset val="238"/>
    </font>
    <font>
      <sz val="10"/>
      <name val="Arial"/>
      <family val="2"/>
      <charset val="238"/>
    </font>
    <font>
      <sz val="11"/>
      <color indexed="8"/>
      <name val="Calibri"/>
      <family val="2"/>
      <charset val="238"/>
    </font>
    <font>
      <sz val="9"/>
      <name val="Arial CE"/>
      <family val="2"/>
      <charset val="238"/>
    </font>
    <font>
      <sz val="10"/>
      <name val="Arial CE"/>
      <charset val="238"/>
    </font>
    <font>
      <sz val="10"/>
      <name val="Helv"/>
    </font>
    <font>
      <sz val="12"/>
      <name val="Arial CE"/>
      <charset val="238"/>
    </font>
    <font>
      <sz val="10"/>
      <name val="Sun DRACO"/>
      <family val="3"/>
    </font>
    <font>
      <b/>
      <sz val="10"/>
      <name val="Arial"/>
      <family val="2"/>
      <charset val="238"/>
    </font>
    <font>
      <sz val="10"/>
      <name val="Helv"/>
      <charset val="204"/>
    </font>
    <font>
      <sz val="12"/>
      <name val="Times New Roman CE"/>
      <family val="1"/>
      <charset val="238"/>
    </font>
    <font>
      <sz val="8"/>
      <name val="Arial"/>
      <family val="2"/>
    </font>
    <font>
      <b/>
      <u/>
      <sz val="10"/>
      <name val="Arial"/>
      <family val="2"/>
    </font>
    <font>
      <sz val="11"/>
      <name val="Times New Roman CE"/>
      <family val="1"/>
      <charset val="238"/>
    </font>
    <font>
      <sz val="11"/>
      <color indexed="8"/>
      <name val="Calibri"/>
      <family val="2"/>
    </font>
    <font>
      <sz val="11"/>
      <color theme="1"/>
      <name val="Calibri"/>
      <family val="2"/>
      <charset val="238"/>
      <scheme val="minor"/>
    </font>
    <font>
      <sz val="11"/>
      <color theme="1"/>
      <name val="Calibri"/>
      <family val="2"/>
      <scheme val="minor"/>
    </font>
    <font>
      <b/>
      <sz val="14"/>
      <name val="Arial"/>
      <family val="2"/>
      <charset val="238"/>
    </font>
    <font>
      <b/>
      <sz val="11"/>
      <name val="Arial"/>
      <family val="2"/>
      <charset val="238"/>
    </font>
    <font>
      <sz val="11"/>
      <name val="Times New Roman CE"/>
      <charset val="238"/>
    </font>
    <font>
      <sz val="11"/>
      <name val="Arial"/>
      <family val="2"/>
      <charset val="238"/>
    </font>
    <font>
      <b/>
      <i/>
      <sz val="11"/>
      <name val="Arial"/>
      <family val="2"/>
      <charset val="238"/>
    </font>
    <font>
      <vertAlign val="superscript"/>
      <sz val="11"/>
      <name val="Arial"/>
      <family val="2"/>
      <charset val="238"/>
    </font>
    <font>
      <sz val="20"/>
      <name val="Arial"/>
      <family val="2"/>
      <charset val="238"/>
    </font>
    <font>
      <b/>
      <i/>
      <sz val="12"/>
      <name val="Arial"/>
      <family val="2"/>
      <charset val="238"/>
    </font>
    <font>
      <b/>
      <i/>
      <sz val="20"/>
      <name val="Arial"/>
      <family val="2"/>
      <charset val="238"/>
    </font>
    <font>
      <b/>
      <i/>
      <sz val="10"/>
      <name val="Arial"/>
      <family val="2"/>
      <charset val="238"/>
    </font>
    <font>
      <sz val="12"/>
      <name val="Arial"/>
      <family val="2"/>
      <charset val="238"/>
    </font>
    <font>
      <i/>
      <sz val="11"/>
      <name val="Arial"/>
      <family val="2"/>
      <charset val="238"/>
    </font>
    <font>
      <sz val="20"/>
      <name val="Arial"/>
      <family val="2"/>
    </font>
    <font>
      <b/>
      <vertAlign val="superscript"/>
      <sz val="11"/>
      <name val="Arial"/>
      <family val="2"/>
      <charset val="238"/>
    </font>
    <font>
      <b/>
      <sz val="11"/>
      <name val="Arial"/>
      <family val="2"/>
    </font>
    <font>
      <sz val="10"/>
      <name val="Times_CRO"/>
    </font>
    <font>
      <sz val="11"/>
      <name val="Arial CE"/>
      <charset val="238"/>
    </font>
    <font>
      <sz val="10"/>
      <color theme="1"/>
      <name val="Tahoma"/>
      <family val="2"/>
      <charset val="238"/>
    </font>
    <font>
      <sz val="10"/>
      <name val="Arial"/>
      <family val="2"/>
      <charset val="238"/>
    </font>
    <font>
      <b/>
      <i/>
      <sz val="11"/>
      <name val="Symbol"/>
      <family val="1"/>
      <charset val="2"/>
    </font>
    <font>
      <b/>
      <i/>
      <vertAlign val="superscript"/>
      <sz val="11"/>
      <name val="Arial"/>
      <family val="2"/>
      <charset val="238"/>
    </font>
    <font>
      <sz val="20"/>
      <name val="Calibri"/>
      <family val="2"/>
      <charset val="238"/>
    </font>
    <font>
      <b/>
      <i/>
      <sz val="14"/>
      <name val="Arial"/>
      <family val="2"/>
      <charset val="238"/>
    </font>
    <font>
      <sz val="11"/>
      <name val="Arial"/>
      <family val="2"/>
    </font>
    <font>
      <vertAlign val="superscript"/>
      <sz val="11"/>
      <name val="Arial"/>
      <family val="2"/>
    </font>
    <font>
      <i/>
      <sz val="11"/>
      <name val="Arial"/>
      <family val="2"/>
    </font>
    <font>
      <sz val="14"/>
      <name val="Arial"/>
      <family val="2"/>
      <charset val="238"/>
    </font>
    <font>
      <b/>
      <sz val="8"/>
      <name val="Arial"/>
      <family val="2"/>
    </font>
    <font>
      <sz val="11"/>
      <color rgb="FFFF0000"/>
      <name val="Arial"/>
      <family val="2"/>
    </font>
    <font>
      <strike/>
      <sz val="11"/>
      <color rgb="FFFF0000"/>
      <name val="Arial"/>
      <family val="2"/>
    </font>
    <font>
      <b/>
      <sz val="11"/>
      <color rgb="FFFF0000"/>
      <name val="Arial"/>
      <family val="2"/>
    </font>
    <font>
      <sz val="11"/>
      <name val="Calibri"/>
      <family val="2"/>
    </font>
    <font>
      <b/>
      <i/>
      <sz val="11"/>
      <color rgb="FFFF0000"/>
      <name val="Arial"/>
      <family val="2"/>
    </font>
    <font>
      <b/>
      <i/>
      <sz val="11"/>
      <name val="Arial"/>
      <family val="2"/>
    </font>
  </fonts>
  <fills count="11">
    <fill>
      <patternFill patternType="none"/>
    </fill>
    <fill>
      <patternFill patternType="gray125"/>
    </fill>
    <fill>
      <patternFill patternType="gray0625"/>
    </fill>
    <fill>
      <patternFill patternType="solid">
        <fgColor indexed="27"/>
        <bgColor indexed="41"/>
      </patternFill>
    </fill>
    <fill>
      <patternFill patternType="solid">
        <fgColor indexed="26"/>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rgb="FF000000"/>
      </patternFill>
    </fill>
    <fill>
      <patternFill patternType="solid">
        <fgColor theme="6" tint="0.59999389629810485"/>
        <bgColor indexed="64"/>
      </patternFill>
    </fill>
    <fill>
      <patternFill patternType="solid">
        <fgColor theme="9" tint="0.59999389629810485"/>
        <bgColor rgb="FF000000"/>
      </patternFill>
    </fill>
    <fill>
      <patternFill patternType="solid">
        <fgColor theme="9" tint="0.59999389629810485"/>
        <bgColor indexed="64"/>
      </patternFill>
    </fill>
  </fills>
  <borders count="58">
    <border>
      <left/>
      <right/>
      <top/>
      <bottom/>
      <diagonal/>
    </border>
    <border>
      <left/>
      <right/>
      <top style="hair">
        <color indexed="64"/>
      </top>
      <bottom style="hair">
        <color indexed="64"/>
      </bottom>
      <diagonal/>
    </border>
    <border>
      <left/>
      <right/>
      <top style="hair">
        <color indexed="8"/>
      </top>
      <bottom style="hair">
        <color indexed="8"/>
      </bottom>
      <diagonal/>
    </border>
    <border>
      <left/>
      <right/>
      <top style="medium">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top style="medium">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hair">
        <color auto="1"/>
      </left>
      <right style="hair">
        <color auto="1"/>
      </right>
      <top/>
      <bottom style="medium">
        <color indexed="64"/>
      </bottom>
      <diagonal/>
    </border>
    <border>
      <left style="hair">
        <color indexed="64"/>
      </left>
      <right style="thin">
        <color indexed="64"/>
      </right>
      <top/>
      <bottom style="medium">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304">
    <xf numFmtId="0" fontId="0"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15" fillId="0" borderId="0" applyFill="0" applyBorder="0" applyProtection="0">
      <alignment wrapText="1"/>
    </xf>
    <xf numFmtId="0"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 fontId="3" fillId="0" borderId="0">
      <alignment horizontal="left" vertical="top"/>
    </xf>
    <xf numFmtId="0" fontId="12" fillId="0" borderId="0">
      <alignment horizontal="justify" vertical="top" wrapText="1"/>
    </xf>
    <xf numFmtId="4" fontId="12" fillId="0" borderId="0">
      <alignment horizontal="right" wrapText="1"/>
    </xf>
    <xf numFmtId="0" fontId="12" fillId="0" borderId="0">
      <alignment horizontal="right"/>
    </xf>
    <xf numFmtId="49" fontId="13" fillId="0" borderId="0">
      <alignment horizontal="left" vertical="top" wrapText="1"/>
      <protection locked="0"/>
    </xf>
    <xf numFmtId="167" fontId="14" fillId="2" borderId="1">
      <alignment horizontal="left" vertical="center"/>
    </xf>
    <xf numFmtId="0" fontId="5" fillId="0" borderId="0">
      <alignment horizontal="left" vertical="top"/>
    </xf>
    <xf numFmtId="0" fontId="3" fillId="0" borderId="0"/>
    <xf numFmtId="0" fontId="3" fillId="0" borderId="0"/>
    <xf numFmtId="0" fontId="3" fillId="0" borderId="0"/>
    <xf numFmtId="0" fontId="3" fillId="0" borderId="0"/>
    <xf numFmtId="0" fontId="17" fillId="0" borderId="0"/>
    <xf numFmtId="0" fontId="2" fillId="0" borderId="0"/>
    <xf numFmtId="0" fontId="18" fillId="0" borderId="0"/>
    <xf numFmtId="0" fontId="16" fillId="0" borderId="0"/>
    <xf numFmtId="0" fontId="5" fillId="0" borderId="0">
      <alignment horizontal="left" vertical="top"/>
    </xf>
    <xf numFmtId="0" fontId="5" fillId="0" borderId="0">
      <alignment horizontal="left" vertical="top"/>
    </xf>
    <xf numFmtId="0" fontId="5" fillId="0" borderId="0">
      <alignment horizontal="left" vertical="top"/>
    </xf>
    <xf numFmtId="0" fontId="5" fillId="0" borderId="0">
      <alignment horizontal="left" vertical="top"/>
    </xf>
    <xf numFmtId="0" fontId="5" fillId="0" borderId="0">
      <alignment horizontal="left" vertical="top"/>
    </xf>
    <xf numFmtId="0" fontId="5" fillId="0" borderId="0">
      <alignment horizontal="left" vertical="top"/>
    </xf>
    <xf numFmtId="0" fontId="5" fillId="0" borderId="0">
      <alignment horizontal="left" vertical="top"/>
    </xf>
    <xf numFmtId="0" fontId="5" fillId="0" borderId="0">
      <alignment horizontal="left" vertical="top"/>
    </xf>
    <xf numFmtId="0" fontId="5" fillId="0" borderId="0">
      <alignment horizontal="left" vertical="top"/>
    </xf>
    <xf numFmtId="0" fontId="5" fillId="0" borderId="0">
      <alignment horizontal="left" vertical="top"/>
    </xf>
    <xf numFmtId="0" fontId="8" fillId="0" borderId="0"/>
    <xf numFmtId="0" fontId="3" fillId="0" borderId="0"/>
    <xf numFmtId="0" fontId="8" fillId="0" borderId="0"/>
    <xf numFmtId="0" fontId="3" fillId="0" borderId="0"/>
    <xf numFmtId="0" fontId="8" fillId="0" borderId="0"/>
    <xf numFmtId="0" fontId="8" fillId="0" borderId="0"/>
    <xf numFmtId="0" fontId="3" fillId="0" borderId="0"/>
    <xf numFmtId="0" fontId="3" fillId="0" borderId="0"/>
    <xf numFmtId="0" fontId="5" fillId="0" borderId="0">
      <alignment horizontal="left" vertical="top"/>
    </xf>
    <xf numFmtId="0" fontId="5" fillId="0" borderId="0">
      <alignment horizontal="left" vertical="top"/>
    </xf>
    <xf numFmtId="0" fontId="5" fillId="0" borderId="0">
      <alignment horizontal="left" vertical="top"/>
    </xf>
    <xf numFmtId="0" fontId="5" fillId="0" borderId="0">
      <alignment horizontal="left" vertical="top"/>
    </xf>
    <xf numFmtId="0" fontId="5" fillId="0" borderId="0">
      <alignment horizontal="left" vertical="top"/>
    </xf>
    <xf numFmtId="0" fontId="5" fillId="0" borderId="0">
      <alignment horizontal="left" vertical="top"/>
    </xf>
    <xf numFmtId="0" fontId="6" fillId="0" borderId="0"/>
    <xf numFmtId="0" fontId="6" fillId="0" borderId="0"/>
    <xf numFmtId="0" fontId="6" fillId="0" borderId="0"/>
    <xf numFmtId="0" fontId="6" fillId="0" borderId="0"/>
    <xf numFmtId="0" fontId="5" fillId="0" borderId="0">
      <alignment horizontal="left" vertical="top"/>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alignment horizontal="lef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alignment horizontal="left" vertical="top"/>
    </xf>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alignment horizontal="lef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alignment horizontal="lef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alignment horizontal="lef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alignment horizontal="lef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9" fontId="3" fillId="0" borderId="0" applyFont="0" applyFill="0" applyBorder="0" applyAlignment="0" applyProtection="0"/>
    <xf numFmtId="0" fontId="7" fillId="0" borderId="0"/>
    <xf numFmtId="166" fontId="10" fillId="3" borderId="2">
      <alignment vertical="center"/>
    </xf>
    <xf numFmtId="168" fontId="10" fillId="3" borderId="2">
      <alignment vertical="center"/>
    </xf>
    <xf numFmtId="0" fontId="21" fillId="0" borderId="0"/>
    <xf numFmtId="164" fontId="21" fillId="0" borderId="0" applyFont="0" applyFill="0" applyBorder="0" applyAlignment="0" applyProtection="0"/>
    <xf numFmtId="0" fontId="3" fillId="0" borderId="0"/>
    <xf numFmtId="0" fontId="34" fillId="0" borderId="0"/>
    <xf numFmtId="171" fontId="34" fillId="0" borderId="0" applyFont="0" applyFill="0" applyBorder="0" applyAlignment="0" applyProtection="0"/>
    <xf numFmtId="0" fontId="3" fillId="0" borderId="0"/>
    <xf numFmtId="0" fontId="2" fillId="0" borderId="0"/>
    <xf numFmtId="0" fontId="3" fillId="0" borderId="0"/>
    <xf numFmtId="0" fontId="2" fillId="0" borderId="0"/>
    <xf numFmtId="0" fontId="2" fillId="0" borderId="0"/>
    <xf numFmtId="0" fontId="35" fillId="0" borderId="0"/>
    <xf numFmtId="164" fontId="35" fillId="0" borderId="0" applyFont="0" applyFill="0" applyBorder="0" applyAlignment="0" applyProtection="0"/>
    <xf numFmtId="0" fontId="36" fillId="0" borderId="0"/>
    <xf numFmtId="172" fontId="1" fillId="0" borderId="0"/>
    <xf numFmtId="172" fontId="1" fillId="0" borderId="0"/>
    <xf numFmtId="164" fontId="21" fillId="0" borderId="0" applyFont="0" applyFill="0" applyBorder="0" applyAlignment="0" applyProtection="0"/>
    <xf numFmtId="0" fontId="21" fillId="0" borderId="0"/>
    <xf numFmtId="0" fontId="37" fillId="0" borderId="0"/>
  </cellStyleXfs>
  <cellXfs count="276">
    <xf numFmtId="0" fontId="0" fillId="0" borderId="0" xfId="0"/>
    <xf numFmtId="0" fontId="3" fillId="0" borderId="0" xfId="0" applyFont="1"/>
    <xf numFmtId="0" fontId="19" fillId="5" borderId="5" xfId="0" applyFont="1" applyFill="1" applyBorder="1" applyAlignment="1">
      <alignment vertical="top" wrapText="1"/>
    </xf>
    <xf numFmtId="0" fontId="20" fillId="0" borderId="4" xfId="0" applyFont="1" applyBorder="1" applyAlignment="1">
      <alignment horizontal="justify" vertical="top" wrapText="1"/>
    </xf>
    <xf numFmtId="0" fontId="20" fillId="4" borderId="8" xfId="100" applyFont="1" applyFill="1" applyBorder="1" applyAlignment="1">
      <alignment horizontal="center" vertical="center" wrapText="1"/>
    </xf>
    <xf numFmtId="4" fontId="20" fillId="4" borderId="8" xfId="86" applyNumberFormat="1" applyFont="1" applyFill="1" applyBorder="1" applyAlignment="1">
      <alignment horizontal="center" vertical="center" wrapText="1"/>
    </xf>
    <xf numFmtId="0" fontId="20" fillId="5" borderId="15" xfId="0" applyFont="1" applyFill="1" applyBorder="1" applyAlignment="1">
      <alignment horizontal="left" vertical="top"/>
    </xf>
    <xf numFmtId="0" fontId="22" fillId="0" borderId="7" xfId="0" applyFont="1" applyBorder="1" applyAlignment="1">
      <alignment horizontal="left" vertical="center" wrapText="1"/>
    </xf>
    <xf numFmtId="4" fontId="22" fillId="0" borderId="7" xfId="0" applyNumberFormat="1" applyFont="1" applyBorder="1" applyAlignment="1">
      <alignment horizontal="center"/>
    </xf>
    <xf numFmtId="0" fontId="22" fillId="0" borderId="4" xfId="0" applyFont="1" applyBorder="1" applyAlignment="1">
      <alignment horizontal="justify" vertical="top" wrapText="1"/>
    </xf>
    <xf numFmtId="0" fontId="22" fillId="0" borderId="13" xfId="0" applyFont="1" applyBorder="1" applyAlignment="1">
      <alignment horizontal="left" vertical="top" wrapText="1"/>
    </xf>
    <xf numFmtId="0" fontId="20" fillId="0" borderId="13" xfId="0" applyFont="1" applyBorder="1" applyAlignment="1">
      <alignment horizontal="justify" vertical="top" wrapText="1"/>
    </xf>
    <xf numFmtId="0" fontId="22" fillId="0" borderId="0" xfId="0" applyFont="1" applyAlignment="1">
      <alignment horizontal="center"/>
    </xf>
    <xf numFmtId="0" fontId="20" fillId="5" borderId="15" xfId="0" applyFont="1" applyFill="1" applyBorder="1" applyAlignment="1">
      <alignment horizontal="left" vertical="center"/>
    </xf>
    <xf numFmtId="0" fontId="22" fillId="0" borderId="7" xfId="0" applyFont="1" applyBorder="1" applyAlignment="1">
      <alignment horizontal="center" wrapText="1"/>
    </xf>
    <xf numFmtId="4" fontId="22" fillId="0" borderId="0" xfId="0" applyNumberFormat="1" applyFont="1" applyAlignment="1">
      <alignment horizontal="center"/>
    </xf>
    <xf numFmtId="49" fontId="25" fillId="0" borderId="0" xfId="0" applyNumberFormat="1" applyFont="1" applyAlignment="1">
      <alignment horizontal="left"/>
    </xf>
    <xf numFmtId="49" fontId="26" fillId="0" borderId="0" xfId="0" applyNumberFormat="1" applyFont="1" applyAlignment="1">
      <alignment vertical="center"/>
    </xf>
    <xf numFmtId="49" fontId="27" fillId="0" borderId="0" xfId="0" applyNumberFormat="1" applyFont="1" applyAlignment="1">
      <alignment horizontal="left" vertical="center"/>
    </xf>
    <xf numFmtId="49" fontId="28" fillId="0" borderId="0" xfId="0" applyNumberFormat="1" applyFont="1" applyAlignment="1">
      <alignment vertical="center"/>
    </xf>
    <xf numFmtId="0" fontId="3" fillId="0" borderId="0" xfId="0" applyFont="1" applyAlignment="1">
      <alignment horizontal="justify" vertical="top"/>
    </xf>
    <xf numFmtId="49" fontId="25" fillId="0" borderId="0" xfId="0" applyNumberFormat="1" applyFont="1" applyAlignment="1">
      <alignment horizontal="left" vertical="top"/>
    </xf>
    <xf numFmtId="0" fontId="3" fillId="0" borderId="0" xfId="0" applyFont="1" applyAlignment="1">
      <alignment horizontal="center"/>
    </xf>
    <xf numFmtId="49" fontId="25" fillId="0" borderId="0" xfId="0" applyNumberFormat="1" applyFont="1" applyAlignment="1">
      <alignment horizontal="left" vertical="center"/>
    </xf>
    <xf numFmtId="0" fontId="3" fillId="0" borderId="0" xfId="0" applyFont="1" applyAlignment="1">
      <alignment horizontal="justify"/>
    </xf>
    <xf numFmtId="0" fontId="3" fillId="0" borderId="0" xfId="0" applyFont="1" applyAlignment="1">
      <alignment vertical="center"/>
    </xf>
    <xf numFmtId="49" fontId="25" fillId="0" borderId="0" xfId="0" applyNumberFormat="1" applyFont="1" applyAlignment="1">
      <alignment horizontal="left" wrapText="1"/>
    </xf>
    <xf numFmtId="49" fontId="25" fillId="0" borderId="0" xfId="0" applyNumberFormat="1" applyFont="1" applyAlignment="1">
      <alignment horizontal="left" vertical="top" wrapText="1"/>
    </xf>
    <xf numFmtId="49" fontId="20" fillId="0" borderId="30" xfId="0" applyNumberFormat="1" applyFont="1" applyBorder="1" applyAlignment="1">
      <alignment horizontal="left" vertical="top"/>
    </xf>
    <xf numFmtId="49" fontId="29" fillId="0" borderId="0" xfId="0" applyNumberFormat="1" applyFont="1" applyAlignment="1">
      <alignment horizontal="left" wrapText="1"/>
    </xf>
    <xf numFmtId="0" fontId="20" fillId="0" borderId="28" xfId="278" applyFont="1" applyBorder="1" applyAlignment="1">
      <alignment horizontal="left" vertical="top" wrapText="1"/>
    </xf>
    <xf numFmtId="0" fontId="22" fillId="0" borderId="11" xfId="278" applyFont="1" applyBorder="1" applyAlignment="1">
      <alignment horizontal="left" vertical="top" wrapText="1"/>
    </xf>
    <xf numFmtId="49" fontId="31" fillId="0" borderId="0" xfId="0" applyNumberFormat="1" applyFont="1" applyAlignment="1">
      <alignment horizontal="left" vertical="top" wrapText="1"/>
    </xf>
    <xf numFmtId="0" fontId="20" fillId="0" borderId="4" xfId="0" applyFont="1" applyBorder="1" applyAlignment="1">
      <alignment horizontal="left" vertical="top" wrapText="1"/>
    </xf>
    <xf numFmtId="0" fontId="22" fillId="0" borderId="4" xfId="0" applyFont="1" applyBorder="1" applyAlignment="1">
      <alignment horizontal="left" vertical="top" wrapText="1"/>
    </xf>
    <xf numFmtId="0" fontId="22" fillId="0" borderId="29" xfId="0" applyFont="1" applyBorder="1" applyAlignment="1">
      <alignment horizontal="left" vertical="top" wrapText="1"/>
    </xf>
    <xf numFmtId="0" fontId="20" fillId="0" borderId="16" xfId="0" applyFont="1" applyBorder="1" applyAlignment="1">
      <alignment horizontal="justify" vertical="top" wrapText="1"/>
    </xf>
    <xf numFmtId="0" fontId="20" fillId="0" borderId="7" xfId="0" applyFont="1" applyBorder="1" applyAlignment="1">
      <alignment horizontal="justify" vertical="top" wrapText="1"/>
    </xf>
    <xf numFmtId="2" fontId="20" fillId="0" borderId="12" xfId="0" applyNumberFormat="1" applyFont="1" applyBorder="1" applyAlignment="1">
      <alignment wrapText="1"/>
    </xf>
    <xf numFmtId="0" fontId="22" fillId="0" borderId="7" xfId="0" applyFont="1" applyBorder="1" applyAlignment="1">
      <alignment horizontal="justify" vertical="top" wrapText="1"/>
    </xf>
    <xf numFmtId="0" fontId="22" fillId="0" borderId="4" xfId="278" applyFont="1" applyBorder="1" applyAlignment="1">
      <alignment horizontal="justify" vertical="top" wrapText="1"/>
    </xf>
    <xf numFmtId="0" fontId="20" fillId="0" borderId="6" xfId="0" applyFont="1" applyBorder="1" applyAlignment="1">
      <alignment horizontal="justify" vertical="top" wrapText="1"/>
    </xf>
    <xf numFmtId="0" fontId="19" fillId="5" borderId="5" xfId="0" applyFont="1" applyFill="1" applyBorder="1" applyAlignment="1">
      <alignment vertical="center" wrapText="1"/>
    </xf>
    <xf numFmtId="2" fontId="10" fillId="0" borderId="7" xfId="0" applyNumberFormat="1" applyFont="1" applyBorder="1" applyAlignment="1">
      <alignment horizontal="left" vertical="top" wrapText="1"/>
    </xf>
    <xf numFmtId="0" fontId="22" fillId="0" borderId="12" xfId="0" applyFont="1" applyBorder="1" applyAlignment="1">
      <alignment vertical="top" wrapText="1"/>
    </xf>
    <xf numFmtId="0" fontId="22" fillId="0" borderId="7" xfId="278" applyFont="1" applyBorder="1" applyAlignment="1">
      <alignment horizontal="justify" vertical="top" wrapText="1"/>
    </xf>
    <xf numFmtId="0" fontId="22" fillId="0" borderId="0" xfId="0" applyFont="1" applyAlignment="1">
      <alignment horizontal="center" wrapText="1"/>
    </xf>
    <xf numFmtId="0" fontId="22" fillId="0" borderId="4" xfId="278" applyFont="1" applyBorder="1" applyAlignment="1">
      <alignment horizontal="left" vertical="top" wrapText="1"/>
    </xf>
    <xf numFmtId="0" fontId="22" fillId="0" borderId="0" xfId="0" applyFont="1" applyAlignment="1">
      <alignment vertical="top" wrapText="1"/>
    </xf>
    <xf numFmtId="4" fontId="22" fillId="0" borderId="0" xfId="0" applyNumberFormat="1" applyFont="1" applyAlignment="1">
      <alignment horizontal="center" wrapText="1"/>
    </xf>
    <xf numFmtId="49" fontId="20" fillId="0" borderId="39" xfId="0" applyNumberFormat="1" applyFont="1" applyBorder="1" applyAlignment="1">
      <alignment horizontal="left" vertical="top"/>
    </xf>
    <xf numFmtId="49" fontId="20" fillId="0" borderId="40" xfId="0" applyNumberFormat="1" applyFont="1" applyBorder="1" applyAlignment="1">
      <alignment horizontal="left" vertical="top"/>
    </xf>
    <xf numFmtId="49" fontId="20" fillId="0" borderId="41" xfId="0" applyNumberFormat="1" applyFont="1" applyBorder="1" applyAlignment="1">
      <alignment horizontal="left" vertical="top"/>
    </xf>
    <xf numFmtId="0" fontId="20" fillId="0" borderId="39" xfId="0" applyFont="1" applyBorder="1" applyAlignment="1">
      <alignment horizontal="left" vertical="top"/>
    </xf>
    <xf numFmtId="0" fontId="20" fillId="0" borderId="40" xfId="0" applyFont="1" applyBorder="1" applyAlignment="1">
      <alignment horizontal="left" vertical="top"/>
    </xf>
    <xf numFmtId="49" fontId="20" fillId="0" borderId="42" xfId="0" applyNumberFormat="1" applyFont="1" applyBorder="1" applyAlignment="1">
      <alignment horizontal="left" vertical="top"/>
    </xf>
    <xf numFmtId="49" fontId="20" fillId="0" borderId="40" xfId="0" quotePrefix="1" applyNumberFormat="1" applyFont="1" applyBorder="1" applyAlignment="1">
      <alignment horizontal="left" vertical="top"/>
    </xf>
    <xf numFmtId="49" fontId="20" fillId="0" borderId="43" xfId="0" applyNumberFormat="1" applyFont="1" applyBorder="1" applyAlignment="1">
      <alignment horizontal="left" vertical="top" wrapText="1"/>
    </xf>
    <xf numFmtId="0" fontId="20" fillId="0" borderId="42" xfId="0" applyFont="1" applyBorder="1" applyAlignment="1">
      <alignment horizontal="left" vertical="top"/>
    </xf>
    <xf numFmtId="0" fontId="20" fillId="0" borderId="44" xfId="0" applyFont="1" applyBorder="1" applyAlignment="1">
      <alignment horizontal="left" vertical="top"/>
    </xf>
    <xf numFmtId="49" fontId="20" fillId="0" borderId="39" xfId="0" quotePrefix="1" applyNumberFormat="1" applyFont="1" applyBorder="1" applyAlignment="1">
      <alignment horizontal="left" vertical="top"/>
    </xf>
    <xf numFmtId="49" fontId="20" fillId="0" borderId="43" xfId="0" applyNumberFormat="1" applyFont="1" applyBorder="1" applyAlignment="1">
      <alignment horizontal="left" vertical="top"/>
    </xf>
    <xf numFmtId="49" fontId="20" fillId="0" borderId="44" xfId="0" applyNumberFormat="1" applyFont="1" applyBorder="1" applyAlignment="1">
      <alignment horizontal="left" vertical="top"/>
    </xf>
    <xf numFmtId="0" fontId="22" fillId="0" borderId="13" xfId="0" applyFont="1" applyBorder="1" applyAlignment="1">
      <alignment horizontal="justify" vertical="top" wrapText="1"/>
    </xf>
    <xf numFmtId="0" fontId="22" fillId="6" borderId="7" xfId="288" applyFont="1" applyFill="1" applyBorder="1" applyAlignment="1">
      <alignment horizontal="left" vertical="top" wrapText="1"/>
    </xf>
    <xf numFmtId="2" fontId="22" fillId="6" borderId="7" xfId="0" applyNumberFormat="1" applyFont="1" applyFill="1" applyBorder="1" applyAlignment="1">
      <alignment horizontal="left" vertical="top" wrapText="1"/>
    </xf>
    <xf numFmtId="0" fontId="22" fillId="0" borderId="46" xfId="0" applyFont="1" applyBorder="1" applyAlignment="1">
      <alignment horizontal="center"/>
    </xf>
    <xf numFmtId="4" fontId="22" fillId="0" borderId="47" xfId="0" applyNumberFormat="1" applyFont="1" applyBorder="1" applyAlignment="1">
      <alignment horizontal="center"/>
    </xf>
    <xf numFmtId="0" fontId="23" fillId="0" borderId="7" xfId="0" applyFont="1" applyBorder="1" applyAlignment="1">
      <alignment horizontal="left" vertical="center" wrapText="1"/>
    </xf>
    <xf numFmtId="0" fontId="20" fillId="0" borderId="22" xfId="0" applyFont="1" applyBorder="1" applyAlignment="1">
      <alignment horizontal="left" vertical="center" wrapText="1"/>
    </xf>
    <xf numFmtId="4" fontId="22" fillId="7" borderId="17" xfId="0" applyNumberFormat="1" applyFont="1" applyFill="1" applyBorder="1" applyAlignment="1" applyProtection="1">
      <alignment horizontal="right"/>
      <protection locked="0"/>
    </xf>
    <xf numFmtId="0" fontId="22" fillId="8" borderId="3" xfId="286" applyFont="1" applyFill="1" applyBorder="1" applyAlignment="1">
      <alignment horizontal="center"/>
    </xf>
    <xf numFmtId="4" fontId="22" fillId="8" borderId="20" xfId="286" applyNumberFormat="1" applyFont="1" applyFill="1" applyBorder="1" applyAlignment="1">
      <alignment horizontal="center"/>
    </xf>
    <xf numFmtId="4" fontId="22" fillId="9" borderId="17" xfId="0" applyNumberFormat="1" applyFont="1" applyFill="1" applyBorder="1" applyAlignment="1" applyProtection="1">
      <alignment horizontal="right"/>
      <protection locked="0"/>
    </xf>
    <xf numFmtId="0" fontId="22" fillId="10" borderId="3" xfId="286" applyFont="1" applyFill="1" applyBorder="1" applyAlignment="1">
      <alignment horizontal="center"/>
    </xf>
    <xf numFmtId="4" fontId="22" fillId="10" borderId="20" xfId="286" applyNumberFormat="1" applyFont="1" applyFill="1" applyBorder="1" applyAlignment="1">
      <alignment horizontal="center"/>
    </xf>
    <xf numFmtId="0" fontId="20" fillId="0" borderId="7" xfId="0" applyFont="1" applyBorder="1" applyAlignment="1">
      <alignment horizontal="left" vertical="center" wrapText="1"/>
    </xf>
    <xf numFmtId="0" fontId="23" fillId="0" borderId="7" xfId="0" applyFont="1" applyBorder="1" applyAlignment="1">
      <alignment horizontal="left" vertical="top" wrapText="1"/>
    </xf>
    <xf numFmtId="0" fontId="23" fillId="0" borderId="7" xfId="0" applyFont="1" applyBorder="1" applyAlignment="1">
      <alignment horizontal="justify" vertical="top" wrapText="1"/>
    </xf>
    <xf numFmtId="2" fontId="22" fillId="0" borderId="7" xfId="0" applyNumberFormat="1" applyFont="1" applyBorder="1" applyAlignment="1">
      <alignment horizontal="left" vertical="top" wrapText="1"/>
    </xf>
    <xf numFmtId="0" fontId="20" fillId="7" borderId="8" xfId="286" applyFont="1" applyFill="1" applyBorder="1" applyAlignment="1">
      <alignment horizontal="left" wrapText="1"/>
    </xf>
    <xf numFmtId="0" fontId="20" fillId="9" borderId="8" xfId="286" applyFont="1" applyFill="1" applyBorder="1" applyAlignment="1">
      <alignment horizontal="left" wrapText="1"/>
    </xf>
    <xf numFmtId="49" fontId="40" fillId="0" borderId="0" xfId="0" applyNumberFormat="1" applyFont="1" applyAlignment="1">
      <alignment horizontal="left" vertical="top"/>
    </xf>
    <xf numFmtId="169" fontId="22" fillId="8" borderId="18" xfId="287" applyNumberFormat="1" applyFont="1" applyFill="1" applyBorder="1" applyAlignment="1" applyProtection="1">
      <alignment horizontal="right"/>
    </xf>
    <xf numFmtId="169" fontId="19" fillId="8" borderId="49" xfId="287" applyNumberFormat="1" applyFont="1" applyFill="1" applyBorder="1" applyAlignment="1" applyProtection="1">
      <alignment horizontal="right"/>
    </xf>
    <xf numFmtId="169" fontId="22" fillId="10" borderId="18" xfId="287" applyNumberFormat="1" applyFont="1" applyFill="1" applyBorder="1" applyAlignment="1" applyProtection="1">
      <alignment horizontal="right"/>
    </xf>
    <xf numFmtId="169" fontId="19" fillId="10" borderId="49" xfId="287" applyNumberFormat="1" applyFont="1" applyFill="1" applyBorder="1" applyAlignment="1" applyProtection="1">
      <alignment horizontal="right"/>
    </xf>
    <xf numFmtId="0" fontId="20" fillId="0" borderId="0" xfId="0" applyFont="1" applyAlignment="1">
      <alignment horizontal="left" vertical="top"/>
    </xf>
    <xf numFmtId="49" fontId="20" fillId="0" borderId="0" xfId="0" applyNumberFormat="1" applyFont="1" applyAlignment="1">
      <alignment horizontal="left" vertical="top" wrapText="1"/>
    </xf>
    <xf numFmtId="173" fontId="20" fillId="4" borderId="18" xfId="86" applyNumberFormat="1" applyFont="1" applyFill="1" applyBorder="1" applyAlignment="1">
      <alignment horizontal="center" vertical="center" wrapText="1"/>
    </xf>
    <xf numFmtId="173" fontId="22" fillId="0" borderId="48" xfId="0" applyNumberFormat="1" applyFont="1" applyBorder="1" applyAlignment="1" applyProtection="1">
      <alignment vertical="top"/>
      <protection locked="0"/>
    </xf>
    <xf numFmtId="173" fontId="22" fillId="0" borderId="31" xfId="0" applyNumberFormat="1" applyFont="1" applyBorder="1" applyAlignment="1">
      <alignment horizontal="right"/>
    </xf>
    <xf numFmtId="173" fontId="20" fillId="0" borderId="35" xfId="0" applyNumberFormat="1" applyFont="1" applyBorder="1" applyAlignment="1" applyProtection="1">
      <alignment horizontal="center" vertical="center"/>
      <protection locked="0"/>
    </xf>
    <xf numFmtId="173" fontId="22" fillId="0" borderId="0" xfId="0" applyNumberFormat="1" applyFont="1" applyAlignment="1">
      <alignment horizontal="right"/>
    </xf>
    <xf numFmtId="173" fontId="22" fillId="0" borderId="0" xfId="0" applyNumberFormat="1" applyFont="1"/>
    <xf numFmtId="173" fontId="22" fillId="0" borderId="0" xfId="0" applyNumberFormat="1" applyFont="1" applyAlignment="1">
      <alignment vertical="top" wrapText="1"/>
    </xf>
    <xf numFmtId="173" fontId="22" fillId="0" borderId="38" xfId="0" applyNumberFormat="1" applyFont="1" applyBorder="1" applyAlignment="1">
      <alignment vertical="top" wrapText="1"/>
    </xf>
    <xf numFmtId="173" fontId="20" fillId="4" borderId="8" xfId="86" applyNumberFormat="1" applyFont="1" applyFill="1" applyBorder="1" applyAlignment="1">
      <alignment horizontal="center" wrapText="1"/>
    </xf>
    <xf numFmtId="173" fontId="22" fillId="0" borderId="47" xfId="0" applyNumberFormat="1" applyFont="1" applyBorder="1" applyAlignment="1" applyProtection="1">
      <alignment horizontal="right"/>
      <protection locked="0"/>
    </xf>
    <xf numFmtId="173" fontId="22" fillId="0" borderId="7" xfId="0" applyNumberFormat="1" applyFont="1" applyBorder="1" applyAlignment="1" applyProtection="1">
      <alignment horizontal="right"/>
      <protection locked="0"/>
    </xf>
    <xf numFmtId="173" fontId="22" fillId="0" borderId="13" xfId="0" applyNumberFormat="1" applyFont="1" applyBorder="1" applyAlignment="1" applyProtection="1">
      <alignment horizontal="right"/>
      <protection locked="0"/>
    </xf>
    <xf numFmtId="173" fontId="22" fillId="0" borderId="0" xfId="0" applyNumberFormat="1" applyFont="1" applyAlignment="1">
      <alignment horizontal="right" wrapText="1"/>
    </xf>
    <xf numFmtId="0" fontId="42" fillId="0" borderId="4" xfId="278" applyFont="1" applyBorder="1" applyAlignment="1">
      <alignment horizontal="left" vertical="top" wrapText="1"/>
    </xf>
    <xf numFmtId="0" fontId="42" fillId="0" borderId="22" xfId="0" applyFont="1" applyBorder="1" applyAlignment="1">
      <alignment horizontal="left" vertical="center" wrapText="1"/>
    </xf>
    <xf numFmtId="0" fontId="33" fillId="0" borderId="14" xfId="0" applyFont="1" applyBorder="1" applyAlignment="1">
      <alignment horizontal="justify" vertical="top" wrapText="1"/>
    </xf>
    <xf numFmtId="173" fontId="22" fillId="8" borderId="18" xfId="287" applyNumberFormat="1" applyFont="1" applyFill="1" applyBorder="1" applyAlignment="1" applyProtection="1">
      <alignment horizontal="right"/>
    </xf>
    <xf numFmtId="173" fontId="22" fillId="10" borderId="18" xfId="287" applyNumberFormat="1" applyFont="1" applyFill="1" applyBorder="1" applyAlignment="1" applyProtection="1">
      <alignment horizontal="right"/>
    </xf>
    <xf numFmtId="0" fontId="22" fillId="0" borderId="25" xfId="0" applyFont="1" applyBorder="1" applyAlignment="1">
      <alignment wrapText="1"/>
    </xf>
    <xf numFmtId="0" fontId="22" fillId="0" borderId="21" xfId="0" applyFont="1" applyBorder="1" applyAlignment="1">
      <alignment wrapText="1"/>
    </xf>
    <xf numFmtId="0" fontId="22" fillId="0" borderId="34" xfId="0" applyFont="1" applyBorder="1" applyAlignment="1">
      <alignment wrapText="1"/>
    </xf>
    <xf numFmtId="173" fontId="20" fillId="8" borderId="8" xfId="287" applyNumberFormat="1" applyFont="1" applyFill="1" applyBorder="1" applyAlignment="1" applyProtection="1">
      <alignment horizontal="right"/>
    </xf>
    <xf numFmtId="173" fontId="20" fillId="10" borderId="8" xfId="287" applyNumberFormat="1" applyFont="1" applyFill="1" applyBorder="1" applyAlignment="1" applyProtection="1">
      <alignment horizontal="right"/>
    </xf>
    <xf numFmtId="173" fontId="41" fillId="0" borderId="0" xfId="0" applyNumberFormat="1" applyFont="1" applyAlignment="1">
      <alignment horizontal="center"/>
    </xf>
    <xf numFmtId="173" fontId="45" fillId="0" borderId="0" xfId="0" applyNumberFormat="1" applyFont="1" applyAlignment="1">
      <alignment horizontal="center"/>
    </xf>
    <xf numFmtId="173" fontId="19" fillId="0" borderId="0" xfId="0" applyNumberFormat="1" applyFont="1" applyAlignment="1">
      <alignment horizontal="center"/>
    </xf>
    <xf numFmtId="173" fontId="3" fillId="0" borderId="0" xfId="0" applyNumberFormat="1" applyFont="1" applyAlignment="1">
      <alignment horizontal="justify" vertical="top"/>
    </xf>
    <xf numFmtId="0" fontId="46" fillId="4" borderId="15" xfId="100" applyFont="1" applyFill="1" applyBorder="1" applyAlignment="1">
      <alignment horizontal="center" vertical="center" wrapText="1"/>
    </xf>
    <xf numFmtId="49" fontId="20" fillId="6" borderId="40" xfId="0" applyNumberFormat="1" applyFont="1" applyFill="1" applyBorder="1" applyAlignment="1">
      <alignment horizontal="left" vertical="top"/>
    </xf>
    <xf numFmtId="0" fontId="20" fillId="6" borderId="42" xfId="0" applyFont="1" applyFill="1" applyBorder="1" applyAlignment="1">
      <alignment horizontal="left" vertical="top"/>
    </xf>
    <xf numFmtId="4" fontId="22" fillId="0" borderId="0" xfId="0" applyNumberFormat="1" applyFont="1" applyBorder="1" applyAlignment="1">
      <alignment horizontal="center"/>
    </xf>
    <xf numFmtId="173" fontId="22" fillId="0" borderId="0" xfId="0" applyNumberFormat="1" applyFont="1" applyBorder="1" applyAlignment="1" applyProtection="1">
      <alignment horizontal="right"/>
      <protection locked="0"/>
    </xf>
    <xf numFmtId="0" fontId="20" fillId="7" borderId="8" xfId="286" applyFont="1" applyFill="1" applyBorder="1" applyAlignment="1">
      <alignment horizontal="left" vertical="top" wrapText="1"/>
    </xf>
    <xf numFmtId="0" fontId="20" fillId="9" borderId="8" xfId="286" applyFont="1" applyFill="1" applyBorder="1" applyAlignment="1">
      <alignment horizontal="left" vertical="top" wrapText="1"/>
    </xf>
    <xf numFmtId="169" fontId="22" fillId="8" borderId="56" xfId="287" applyNumberFormat="1" applyFont="1" applyFill="1" applyBorder="1" applyAlignment="1" applyProtection="1">
      <alignment horizontal="right"/>
    </xf>
    <xf numFmtId="4" fontId="22" fillId="0" borderId="51" xfId="0" applyNumberFormat="1" applyFont="1" applyBorder="1" applyAlignment="1" applyProtection="1">
      <alignment horizontal="right"/>
    </xf>
    <xf numFmtId="0" fontId="19" fillId="0" borderId="51" xfId="286" applyFont="1" applyBorder="1" applyAlignment="1" applyProtection="1">
      <alignment horizontal="left" vertical="top" wrapText="1"/>
    </xf>
    <xf numFmtId="0" fontId="22" fillId="0" borderId="0" xfId="286" applyFont="1" applyAlignment="1" applyProtection="1">
      <alignment horizontal="center"/>
    </xf>
    <xf numFmtId="4" fontId="22" fillId="0" borderId="0" xfId="286" applyNumberFormat="1" applyFont="1" applyAlignment="1" applyProtection="1">
      <alignment horizontal="center"/>
    </xf>
    <xf numFmtId="4" fontId="20" fillId="0" borderId="0" xfId="287" applyNumberFormat="1" applyFont="1" applyFill="1" applyBorder="1" applyAlignment="1" applyProtection="1">
      <alignment horizontal="right"/>
    </xf>
    <xf numFmtId="170" fontId="22" fillId="0" borderId="0" xfId="287" applyNumberFormat="1" applyFont="1" applyFill="1" applyBorder="1" applyAlignment="1" applyProtection="1">
      <alignment horizontal="right"/>
    </xf>
    <xf numFmtId="0" fontId="3" fillId="0" borderId="0" xfId="0" applyFont="1" applyAlignment="1" applyProtection="1">
      <alignment vertical="center"/>
    </xf>
    <xf numFmtId="49" fontId="25" fillId="0" borderId="0" xfId="0" applyNumberFormat="1" applyFont="1" applyAlignment="1" applyProtection="1">
      <alignment horizontal="left" vertical="center"/>
    </xf>
    <xf numFmtId="0" fontId="20" fillId="7" borderId="54" xfId="286" applyFont="1" applyFill="1" applyBorder="1" applyAlignment="1" applyProtection="1">
      <alignment horizontal="left" vertical="center"/>
    </xf>
    <xf numFmtId="0" fontId="19" fillId="7" borderId="55" xfId="286" applyFont="1" applyFill="1" applyBorder="1" applyAlignment="1" applyProtection="1">
      <alignment horizontal="left" vertical="center" wrapText="1"/>
    </xf>
    <xf numFmtId="0" fontId="22" fillId="0" borderId="0" xfId="286" applyFont="1" applyProtection="1"/>
    <xf numFmtId="49" fontId="25" fillId="0" borderId="0" xfId="286" applyNumberFormat="1" applyFont="1" applyAlignment="1" applyProtection="1">
      <alignment horizontal="left"/>
    </xf>
    <xf numFmtId="0" fontId="20" fillId="7" borderId="50" xfId="286" applyFont="1" applyFill="1" applyBorder="1" applyAlignment="1" applyProtection="1">
      <alignment horizontal="left" vertical="top"/>
    </xf>
    <xf numFmtId="0" fontId="20" fillId="7" borderId="45" xfId="286" applyFont="1" applyFill="1" applyBorder="1" applyAlignment="1" applyProtection="1">
      <alignment horizontal="left"/>
    </xf>
    <xf numFmtId="0" fontId="22" fillId="8" borderId="51" xfId="286" applyFont="1" applyFill="1" applyBorder="1" applyAlignment="1" applyProtection="1">
      <alignment horizontal="center"/>
    </xf>
    <xf numFmtId="4" fontId="22" fillId="8" borderId="52" xfId="286" applyNumberFormat="1" applyFont="1" applyFill="1" applyBorder="1" applyAlignment="1" applyProtection="1">
      <alignment horizontal="center"/>
    </xf>
    <xf numFmtId="4" fontId="20" fillId="8" borderId="53" xfId="287" applyNumberFormat="1" applyFont="1" applyFill="1" applyBorder="1" applyAlignment="1" applyProtection="1">
      <alignment horizontal="right"/>
    </xf>
    <xf numFmtId="0" fontId="20" fillId="7" borderId="17" xfId="286" applyFont="1" applyFill="1" applyBorder="1" applyAlignment="1" applyProtection="1">
      <alignment horizontal="left" vertical="top"/>
    </xf>
    <xf numFmtId="0" fontId="20" fillId="7" borderId="8" xfId="286" applyFont="1" applyFill="1" applyBorder="1" applyAlignment="1" applyProtection="1">
      <alignment horizontal="left"/>
    </xf>
    <xf numFmtId="0" fontId="22" fillId="8" borderId="3" xfId="286" applyFont="1" applyFill="1" applyBorder="1" applyAlignment="1" applyProtection="1">
      <alignment horizontal="center"/>
    </xf>
    <xf numFmtId="4" fontId="22" fillId="8" borderId="19" xfId="286" applyNumberFormat="1" applyFont="1" applyFill="1" applyBorder="1" applyAlignment="1" applyProtection="1">
      <alignment horizontal="center"/>
    </xf>
    <xf numFmtId="4" fontId="20" fillId="8" borderId="27" xfId="287" applyNumberFormat="1" applyFont="1" applyFill="1" applyBorder="1" applyAlignment="1" applyProtection="1">
      <alignment horizontal="right"/>
    </xf>
    <xf numFmtId="0" fontId="20" fillId="7" borderId="8" xfId="286" applyFont="1" applyFill="1" applyBorder="1" applyAlignment="1" applyProtection="1">
      <alignment horizontal="left" wrapText="1"/>
    </xf>
    <xf numFmtId="0" fontId="20" fillId="0" borderId="47" xfId="286" applyFont="1" applyBorder="1" applyAlignment="1" applyProtection="1">
      <alignment horizontal="left" vertical="top"/>
    </xf>
    <xf numFmtId="0" fontId="20" fillId="0" borderId="47" xfId="286" applyFont="1" applyBorder="1" applyAlignment="1" applyProtection="1">
      <alignment horizontal="justify" vertical="center"/>
    </xf>
    <xf numFmtId="0" fontId="22" fillId="0" borderId="47" xfId="286" applyFont="1" applyBorder="1" applyAlignment="1" applyProtection="1">
      <alignment horizontal="center"/>
    </xf>
    <xf numFmtId="0" fontId="20" fillId="0" borderId="51" xfId="286" applyFont="1" applyBorder="1" applyAlignment="1" applyProtection="1">
      <alignment horizontal="left" vertical="top"/>
    </xf>
    <xf numFmtId="0" fontId="20" fillId="0" borderId="51" xfId="286" applyFont="1" applyBorder="1" applyAlignment="1" applyProtection="1">
      <alignment horizontal="justify" vertical="center"/>
    </xf>
    <xf numFmtId="4" fontId="22" fillId="0" borderId="47" xfId="286" applyNumberFormat="1" applyFont="1" applyBorder="1" applyAlignment="1" applyProtection="1">
      <alignment horizontal="center"/>
    </xf>
    <xf numFmtId="4" fontId="20" fillId="0" borderId="47" xfId="287" applyNumberFormat="1" applyFont="1" applyFill="1" applyBorder="1" applyAlignment="1" applyProtection="1">
      <alignment horizontal="right"/>
    </xf>
    <xf numFmtId="170" fontId="22" fillId="0" borderId="47" xfId="287" applyNumberFormat="1" applyFont="1" applyFill="1" applyBorder="1" applyAlignment="1" applyProtection="1">
      <alignment horizontal="right"/>
    </xf>
    <xf numFmtId="0" fontId="20" fillId="9" borderId="54" xfId="286" applyFont="1" applyFill="1" applyBorder="1" applyAlignment="1" applyProtection="1">
      <alignment horizontal="left" vertical="center"/>
    </xf>
    <xf numFmtId="0" fontId="19" fillId="9" borderId="55" xfId="286" applyFont="1" applyFill="1" applyBorder="1" applyAlignment="1" applyProtection="1">
      <alignment horizontal="left" vertical="center" wrapText="1"/>
    </xf>
    <xf numFmtId="0" fontId="20" fillId="9" borderId="50" xfId="286" applyFont="1" applyFill="1" applyBorder="1" applyAlignment="1" applyProtection="1">
      <alignment horizontal="left" vertical="top"/>
    </xf>
    <xf numFmtId="0" fontId="20" fillId="9" borderId="45" xfId="286" applyFont="1" applyFill="1" applyBorder="1" applyAlignment="1" applyProtection="1">
      <alignment horizontal="left"/>
    </xf>
    <xf numFmtId="0" fontId="22" fillId="10" borderId="3" xfId="286" applyFont="1" applyFill="1" applyBorder="1" applyAlignment="1" applyProtection="1">
      <alignment horizontal="center"/>
    </xf>
    <xf numFmtId="4" fontId="22" fillId="10" borderId="19" xfId="286" applyNumberFormat="1" applyFont="1" applyFill="1" applyBorder="1" applyAlignment="1" applyProtection="1">
      <alignment horizontal="center"/>
    </xf>
    <xf numFmtId="4" fontId="20" fillId="10" borderId="27" xfId="287" applyNumberFormat="1" applyFont="1" applyFill="1" applyBorder="1" applyAlignment="1" applyProtection="1">
      <alignment horizontal="right"/>
    </xf>
    <xf numFmtId="0" fontId="20" fillId="9" borderId="17" xfId="286" applyFont="1" applyFill="1" applyBorder="1" applyAlignment="1" applyProtection="1">
      <alignment horizontal="left" vertical="top"/>
    </xf>
    <xf numFmtId="0" fontId="20" fillId="9" borderId="8" xfId="286" applyFont="1" applyFill="1" applyBorder="1" applyAlignment="1" applyProtection="1">
      <alignment horizontal="left"/>
    </xf>
    <xf numFmtId="0" fontId="20" fillId="9" borderId="8" xfId="286" applyFont="1" applyFill="1" applyBorder="1" applyAlignment="1" applyProtection="1">
      <alignment horizontal="left" wrapText="1"/>
    </xf>
    <xf numFmtId="0" fontId="20" fillId="0" borderId="0" xfId="0" applyFont="1" applyAlignment="1" applyProtection="1">
      <alignment horizontal="left" vertical="top"/>
    </xf>
    <xf numFmtId="0" fontId="22" fillId="0" borderId="0" xfId="0" applyFont="1" applyAlignment="1" applyProtection="1">
      <alignment vertical="top" wrapText="1"/>
    </xf>
    <xf numFmtId="0" fontId="22" fillId="0" borderId="0" xfId="0" applyFont="1" applyAlignment="1" applyProtection="1">
      <alignment horizontal="center"/>
    </xf>
    <xf numFmtId="4" fontId="22" fillId="0" borderId="0" xfId="0" applyNumberFormat="1" applyFont="1" applyAlignment="1" applyProtection="1">
      <alignment horizontal="center"/>
    </xf>
    <xf numFmtId="4" fontId="22" fillId="0" borderId="0" xfId="0" applyNumberFormat="1" applyFont="1" applyAlignment="1" applyProtection="1">
      <alignment horizontal="right"/>
    </xf>
    <xf numFmtId="169" fontId="22" fillId="0" borderId="0" xfId="0" applyNumberFormat="1" applyFont="1" applyBorder="1" applyProtection="1"/>
    <xf numFmtId="0" fontId="3" fillId="0" borderId="0" xfId="0" applyFont="1" applyProtection="1"/>
    <xf numFmtId="49" fontId="25" fillId="0" borderId="0" xfId="0" applyNumberFormat="1" applyFont="1" applyAlignment="1" applyProtection="1">
      <alignment horizontal="left"/>
    </xf>
    <xf numFmtId="0" fontId="20" fillId="0" borderId="0" xfId="0" applyFont="1" applyAlignment="1" applyProtection="1">
      <alignment horizontal="center" vertical="top"/>
    </xf>
    <xf numFmtId="0" fontId="20" fillId="0" borderId="0" xfId="0" applyFont="1" applyBorder="1" applyAlignment="1" applyProtection="1">
      <alignment horizontal="center" vertical="top"/>
    </xf>
    <xf numFmtId="0" fontId="19" fillId="5" borderId="7" xfId="0" applyFont="1" applyFill="1" applyBorder="1" applyAlignment="1" applyProtection="1">
      <alignment horizontal="center" vertical="center" wrapText="1"/>
    </xf>
    <xf numFmtId="169" fontId="19" fillId="5" borderId="31" xfId="0" applyNumberFormat="1" applyFont="1" applyFill="1" applyBorder="1" applyProtection="1"/>
    <xf numFmtId="169" fontId="19" fillId="5" borderId="57" xfId="0" applyNumberFormat="1" applyFont="1" applyFill="1" applyBorder="1" applyProtection="1"/>
    <xf numFmtId="0" fontId="19" fillId="0" borderId="0" xfId="0" applyFont="1" applyAlignment="1" applyProtection="1">
      <alignment horizontal="center" vertical="center" wrapText="1"/>
    </xf>
    <xf numFmtId="0" fontId="20" fillId="0" borderId="43" xfId="0" applyFont="1" applyBorder="1" applyAlignment="1" applyProtection="1">
      <alignment horizontal="left" vertical="top"/>
    </xf>
    <xf numFmtId="49" fontId="20" fillId="0" borderId="43" xfId="0" applyNumberFormat="1" applyFont="1" applyBorder="1" applyAlignment="1" applyProtection="1">
      <alignment horizontal="left" vertical="top" wrapText="1"/>
    </xf>
    <xf numFmtId="0" fontId="22" fillId="0" borderId="0" xfId="0" applyFont="1" applyAlignment="1" applyProtection="1">
      <alignment horizontal="center" wrapText="1"/>
    </xf>
    <xf numFmtId="4" fontId="22" fillId="0" borderId="0" xfId="0" applyNumberFormat="1" applyFont="1" applyAlignment="1" applyProtection="1">
      <alignment horizontal="center" wrapText="1"/>
    </xf>
    <xf numFmtId="4" fontId="22" fillId="0" borderId="0" xfId="0" applyNumberFormat="1" applyFont="1" applyAlignment="1" applyProtection="1">
      <alignment horizontal="right" vertical="top" wrapText="1"/>
    </xf>
    <xf numFmtId="169" fontId="22" fillId="0" borderId="0" xfId="0" applyNumberFormat="1" applyFont="1" applyBorder="1" applyAlignment="1" applyProtection="1">
      <alignment vertical="top" wrapText="1"/>
    </xf>
    <xf numFmtId="0" fontId="10" fillId="7" borderId="8" xfId="286" applyFont="1" applyFill="1" applyBorder="1" applyAlignment="1">
      <alignment horizontal="left" wrapText="1"/>
    </xf>
    <xf numFmtId="0" fontId="10" fillId="9" borderId="8" xfId="286" applyFont="1" applyFill="1" applyBorder="1" applyAlignment="1">
      <alignment horizontal="left" wrapText="1"/>
    </xf>
    <xf numFmtId="169" fontId="19" fillId="5" borderId="7" xfId="0" applyNumberFormat="1" applyFont="1" applyFill="1" applyBorder="1" applyProtection="1"/>
    <xf numFmtId="10" fontId="19" fillId="5" borderId="7" xfId="0" applyNumberFormat="1" applyFont="1" applyFill="1" applyBorder="1" applyAlignment="1" applyProtection="1">
      <protection locked="0"/>
    </xf>
    <xf numFmtId="169" fontId="19" fillId="5" borderId="7" xfId="0" applyNumberFormat="1" applyFont="1" applyFill="1" applyBorder="1" applyProtection="1">
      <protection locked="0"/>
    </xf>
    <xf numFmtId="0" fontId="50" fillId="0" borderId="0" xfId="0" applyFont="1" applyAlignment="1">
      <alignment horizontal="left" vertical="center" indent="4"/>
    </xf>
    <xf numFmtId="0" fontId="42" fillId="0" borderId="6" xfId="0" applyFont="1" applyBorder="1" applyAlignment="1">
      <alignment horizontal="justify" vertical="top" wrapText="1"/>
    </xf>
    <xf numFmtId="0" fontId="22" fillId="0" borderId="24" xfId="0" applyFont="1" applyBorder="1" applyAlignment="1">
      <alignment horizontal="center" wrapText="1"/>
    </xf>
    <xf numFmtId="0" fontId="22" fillId="0" borderId="23" xfId="0" applyFont="1" applyBorder="1" applyAlignment="1">
      <alignment horizontal="center" wrapText="1"/>
    </xf>
    <xf numFmtId="0" fontId="22" fillId="0" borderId="36" xfId="0" applyFont="1" applyBorder="1" applyAlignment="1">
      <alignment horizontal="center" wrapText="1"/>
    </xf>
    <xf numFmtId="0" fontId="22" fillId="5" borderId="10" xfId="0" applyFont="1" applyFill="1" applyBorder="1" applyAlignment="1">
      <alignment horizontal="center"/>
    </xf>
    <xf numFmtId="0" fontId="22" fillId="5" borderId="3" xfId="0" applyFont="1" applyFill="1" applyBorder="1" applyAlignment="1">
      <alignment horizontal="center"/>
    </xf>
    <xf numFmtId="0" fontId="22" fillId="5" borderId="18" xfId="0" applyFont="1" applyFill="1" applyBorder="1" applyAlignment="1">
      <alignment horizontal="center"/>
    </xf>
    <xf numFmtId="4" fontId="22" fillId="0" borderId="24" xfId="0" applyNumberFormat="1" applyFont="1" applyBorder="1" applyAlignment="1">
      <alignment horizontal="center"/>
    </xf>
    <xf numFmtId="4" fontId="22" fillId="0" borderId="23" xfId="0" applyNumberFormat="1" applyFont="1" applyBorder="1" applyAlignment="1">
      <alignment horizontal="center"/>
    </xf>
    <xf numFmtId="4" fontId="22" fillId="0" borderId="36" xfId="0" applyNumberFormat="1" applyFont="1" applyBorder="1" applyAlignment="1">
      <alignment horizontal="center"/>
    </xf>
    <xf numFmtId="0" fontId="22" fillId="0" borderId="25" xfId="0" applyFont="1" applyBorder="1" applyAlignment="1">
      <alignment horizontal="center"/>
    </xf>
    <xf numFmtId="0" fontId="22" fillId="0" borderId="21" xfId="0" applyFont="1" applyBorder="1" applyAlignment="1">
      <alignment horizontal="center"/>
    </xf>
    <xf numFmtId="0" fontId="22" fillId="0" borderId="34" xfId="0" applyFont="1" applyBorder="1" applyAlignment="1">
      <alignment horizontal="center"/>
    </xf>
    <xf numFmtId="0" fontId="22" fillId="0" borderId="26" xfId="0" applyFont="1" applyBorder="1" applyAlignment="1">
      <alignment horizontal="center"/>
    </xf>
    <xf numFmtId="0" fontId="22" fillId="0" borderId="9" xfId="0" applyFont="1" applyBorder="1" applyAlignment="1">
      <alignment horizontal="center"/>
    </xf>
    <xf numFmtId="0" fontId="22" fillId="0" borderId="35" xfId="0" applyFont="1" applyBorder="1" applyAlignment="1">
      <alignment horizontal="center"/>
    </xf>
    <xf numFmtId="4" fontId="22" fillId="0" borderId="25" xfId="0" applyNumberFormat="1" applyFont="1" applyBorder="1" applyAlignment="1">
      <alignment horizontal="center"/>
    </xf>
    <xf numFmtId="4" fontId="22" fillId="0" borderId="21" xfId="0" applyNumberFormat="1" applyFont="1" applyBorder="1" applyAlignment="1">
      <alignment horizontal="center"/>
    </xf>
    <xf numFmtId="4" fontId="22" fillId="0" borderId="34" xfId="0" applyNumberFormat="1" applyFont="1" applyBorder="1" applyAlignment="1">
      <alignment horizontal="center"/>
    </xf>
    <xf numFmtId="4" fontId="22" fillId="0" borderId="26" xfId="0" applyNumberFormat="1" applyFont="1" applyBorder="1" applyAlignment="1">
      <alignment horizontal="center"/>
    </xf>
    <xf numFmtId="4" fontId="22" fillId="0" borderId="9" xfId="0" applyNumberFormat="1" applyFont="1" applyBorder="1" applyAlignment="1">
      <alignment horizontal="center"/>
    </xf>
    <xf numFmtId="4" fontId="22" fillId="0" borderId="35" xfId="0" applyNumberFormat="1" applyFont="1" applyBorder="1" applyAlignment="1">
      <alignment horizontal="center"/>
    </xf>
    <xf numFmtId="0" fontId="22" fillId="0" borderId="25" xfId="0" applyFont="1" applyBorder="1" applyAlignment="1">
      <alignment horizontal="center" wrapText="1"/>
    </xf>
    <xf numFmtId="0" fontId="22" fillId="0" borderId="21" xfId="0" applyFont="1" applyBorder="1" applyAlignment="1">
      <alignment horizontal="center" wrapText="1"/>
    </xf>
    <xf numFmtId="0" fontId="22" fillId="0" borderId="34" xfId="0" applyFont="1" applyBorder="1" applyAlignment="1">
      <alignment horizontal="center" wrapText="1"/>
    </xf>
    <xf numFmtId="0" fontId="22" fillId="0" borderId="6" xfId="0" applyFont="1" applyBorder="1" applyAlignment="1">
      <alignment horizontal="center" wrapText="1"/>
    </xf>
    <xf numFmtId="0" fontId="22" fillId="0" borderId="0" xfId="0" applyFont="1" applyBorder="1" applyAlignment="1">
      <alignment horizontal="center" wrapText="1"/>
    </xf>
    <xf numFmtId="0" fontId="22" fillId="0" borderId="38" xfId="0" applyFont="1" applyBorder="1" applyAlignment="1">
      <alignment horizontal="center" wrapText="1"/>
    </xf>
    <xf numFmtId="0" fontId="22" fillId="0" borderId="26" xfId="0" applyFont="1" applyBorder="1" applyAlignment="1">
      <alignment horizontal="center" wrapText="1"/>
    </xf>
    <xf numFmtId="0" fontId="22" fillId="0" borderId="9" xfId="0" applyFont="1" applyBorder="1" applyAlignment="1">
      <alignment horizontal="center" wrapText="1"/>
    </xf>
    <xf numFmtId="0" fontId="22" fillId="0" borderId="35" xfId="0" applyFont="1" applyBorder="1" applyAlignment="1">
      <alignment horizontal="center" wrapText="1"/>
    </xf>
    <xf numFmtId="4" fontId="22" fillId="0" borderId="6" xfId="0" applyNumberFormat="1" applyFont="1" applyBorder="1" applyAlignment="1">
      <alignment horizontal="center"/>
    </xf>
    <xf numFmtId="4" fontId="22" fillId="0" borderId="0" xfId="0" applyNumberFormat="1" applyFont="1" applyBorder="1" applyAlignment="1">
      <alignment horizontal="center"/>
    </xf>
    <xf numFmtId="4" fontId="22" fillId="0" borderId="38" xfId="0" applyNumberFormat="1" applyFont="1" applyBorder="1" applyAlignment="1">
      <alignment horizontal="center"/>
    </xf>
    <xf numFmtId="0" fontId="20" fillId="0" borderId="24" xfId="0" applyFont="1" applyBorder="1" applyAlignment="1">
      <alignment horizontal="center"/>
    </xf>
    <xf numFmtId="0" fontId="20" fillId="0" borderId="23" xfId="0" applyFont="1" applyBorder="1" applyAlignment="1">
      <alignment horizontal="center"/>
    </xf>
    <xf numFmtId="0" fontId="20" fillId="0" borderId="36" xfId="0" applyFont="1" applyBorder="1" applyAlignment="1">
      <alignment horizontal="center"/>
    </xf>
    <xf numFmtId="0" fontId="22" fillId="0" borderId="46" xfId="0" applyFont="1" applyBorder="1" applyAlignment="1">
      <alignment horizontal="center"/>
    </xf>
    <xf numFmtId="0" fontId="22" fillId="0" borderId="47" xfId="0" applyFont="1" applyBorder="1" applyAlignment="1">
      <alignment horizontal="center"/>
    </xf>
    <xf numFmtId="0" fontId="22" fillId="0" borderId="48" xfId="0" applyFont="1" applyBorder="1" applyAlignment="1">
      <alignment horizontal="center"/>
    </xf>
    <xf numFmtId="4" fontId="20" fillId="5" borderId="10" xfId="0" applyNumberFormat="1" applyFont="1" applyFill="1" applyBorder="1" applyAlignment="1">
      <alignment horizontal="center" vertical="center" wrapText="1"/>
    </xf>
    <xf numFmtId="4" fontId="20" fillId="5" borderId="3" xfId="0" applyNumberFormat="1" applyFont="1" applyFill="1" applyBorder="1" applyAlignment="1">
      <alignment horizontal="center" vertical="center" wrapText="1"/>
    </xf>
    <xf numFmtId="4" fontId="20" fillId="5" borderId="18" xfId="0" applyNumberFormat="1" applyFont="1" applyFill="1" applyBorder="1" applyAlignment="1">
      <alignment horizontal="center" vertical="center" wrapText="1"/>
    </xf>
    <xf numFmtId="0" fontId="22" fillId="5" borderId="10"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18" xfId="0" applyFont="1" applyFill="1" applyBorder="1" applyAlignment="1">
      <alignment horizontal="center" vertical="center"/>
    </xf>
    <xf numFmtId="3" fontId="22" fillId="0" borderId="25" xfId="0" applyNumberFormat="1" applyFont="1" applyBorder="1" applyAlignment="1">
      <alignment horizontal="center"/>
    </xf>
    <xf numFmtId="3" fontId="22" fillId="0" borderId="21" xfId="0" applyNumberFormat="1" applyFont="1" applyBorder="1" applyAlignment="1">
      <alignment horizontal="center"/>
    </xf>
    <xf numFmtId="3" fontId="22" fillId="0" borderId="34" xfId="0" applyNumberFormat="1" applyFont="1" applyBorder="1" applyAlignment="1">
      <alignment horizontal="center"/>
    </xf>
    <xf numFmtId="3" fontId="22" fillId="0" borderId="26" xfId="0" applyNumberFormat="1" applyFont="1" applyBorder="1" applyAlignment="1">
      <alignment horizontal="center"/>
    </xf>
    <xf numFmtId="3" fontId="22" fillId="0" borderId="9" xfId="0" applyNumberFormat="1" applyFont="1" applyBorder="1" applyAlignment="1">
      <alignment horizontal="center"/>
    </xf>
    <xf numFmtId="3" fontId="22" fillId="0" borderId="35" xfId="0" applyNumberFormat="1" applyFont="1" applyBorder="1" applyAlignment="1">
      <alignment horizontal="center"/>
    </xf>
    <xf numFmtId="4" fontId="22" fillId="6" borderId="24" xfId="0" applyNumberFormat="1" applyFont="1" applyFill="1" applyBorder="1" applyAlignment="1">
      <alignment horizontal="center"/>
    </xf>
    <xf numFmtId="4" fontId="22" fillId="6" borderId="23" xfId="0" applyNumberFormat="1" applyFont="1" applyFill="1" applyBorder="1" applyAlignment="1">
      <alignment horizontal="center"/>
    </xf>
    <xf numFmtId="4" fontId="22" fillId="6" borderId="36" xfId="0" applyNumberFormat="1" applyFont="1" applyFill="1" applyBorder="1" applyAlignment="1">
      <alignment horizontal="center"/>
    </xf>
    <xf numFmtId="0" fontId="22" fillId="0" borderId="6" xfId="0" applyFont="1" applyBorder="1" applyAlignment="1">
      <alignment horizontal="center"/>
    </xf>
    <xf numFmtId="0" fontId="22" fillId="0" borderId="0" xfId="0" applyFont="1" applyBorder="1" applyAlignment="1">
      <alignment horizontal="center"/>
    </xf>
    <xf numFmtId="0" fontId="22" fillId="0" borderId="38" xfId="0" applyFont="1" applyBorder="1" applyAlignment="1">
      <alignment horizontal="center"/>
    </xf>
    <xf numFmtId="0" fontId="22" fillId="0" borderId="32" xfId="0" applyFont="1" applyBorder="1" applyAlignment="1">
      <alignment horizontal="center" wrapText="1"/>
    </xf>
    <xf numFmtId="0" fontId="22" fillId="0" borderId="33" xfId="0" applyFont="1" applyBorder="1" applyAlignment="1">
      <alignment horizontal="center" wrapText="1"/>
    </xf>
    <xf numFmtId="0" fontId="22" fillId="0" borderId="37" xfId="0" applyFont="1" applyBorder="1" applyAlignment="1">
      <alignment horizontal="center" wrapText="1"/>
    </xf>
    <xf numFmtId="0" fontId="22" fillId="6" borderId="46" xfId="0" applyFont="1" applyFill="1" applyBorder="1" applyAlignment="1">
      <alignment horizontal="center" wrapText="1"/>
    </xf>
    <xf numFmtId="0" fontId="22" fillId="6" borderId="47" xfId="0" applyFont="1" applyFill="1" applyBorder="1" applyAlignment="1">
      <alignment horizontal="center" wrapText="1"/>
    </xf>
    <xf numFmtId="0" fontId="22" fillId="6" borderId="48" xfId="0" applyFont="1" applyFill="1" applyBorder="1" applyAlignment="1">
      <alignment horizontal="center" wrapText="1"/>
    </xf>
    <xf numFmtId="0" fontId="22" fillId="6" borderId="26" xfId="0" applyFont="1" applyFill="1" applyBorder="1" applyAlignment="1">
      <alignment horizontal="center" wrapText="1"/>
    </xf>
    <xf numFmtId="0" fontId="22" fillId="6" borderId="9" xfId="0" applyFont="1" applyFill="1" applyBorder="1" applyAlignment="1">
      <alignment horizontal="center" wrapText="1"/>
    </xf>
    <xf numFmtId="0" fontId="22" fillId="6" borderId="35" xfId="0" applyFont="1" applyFill="1" applyBorder="1" applyAlignment="1">
      <alignment horizontal="center" wrapText="1"/>
    </xf>
    <xf numFmtId="0" fontId="20" fillId="0" borderId="26" xfId="286" applyFont="1" applyBorder="1" applyAlignment="1" applyProtection="1">
      <alignment horizontal="center"/>
    </xf>
    <xf numFmtId="0" fontId="20" fillId="0" borderId="9" xfId="286" applyFont="1" applyBorder="1" applyAlignment="1" applyProtection="1">
      <alignment horizontal="center"/>
    </xf>
    <xf numFmtId="0" fontId="41" fillId="5" borderId="17" xfId="0" applyFont="1" applyFill="1" applyBorder="1" applyAlignment="1" applyProtection="1">
      <alignment horizontal="center" vertical="top" wrapText="1"/>
    </xf>
    <xf numFmtId="0" fontId="41" fillId="5" borderId="3" xfId="0" applyFont="1" applyFill="1" applyBorder="1" applyAlignment="1" applyProtection="1">
      <alignment horizontal="center" vertical="top" wrapText="1"/>
    </xf>
    <xf numFmtId="0" fontId="41" fillId="5" borderId="18" xfId="0" applyFont="1" applyFill="1" applyBorder="1" applyAlignment="1" applyProtection="1">
      <alignment horizontal="center" vertical="top" wrapText="1"/>
    </xf>
    <xf numFmtId="0" fontId="19" fillId="5" borderId="25" xfId="0" applyFont="1" applyFill="1" applyBorder="1" applyAlignment="1" applyProtection="1">
      <alignment horizontal="right"/>
    </xf>
    <xf numFmtId="0" fontId="19" fillId="5" borderId="21" xfId="0" applyFont="1" applyFill="1" applyBorder="1" applyAlignment="1" applyProtection="1">
      <alignment horizontal="right"/>
    </xf>
    <xf numFmtId="0" fontId="19" fillId="5" borderId="16" xfId="0" applyFont="1" applyFill="1" applyBorder="1" applyAlignment="1" applyProtection="1">
      <alignment horizontal="right"/>
    </xf>
    <xf numFmtId="0" fontId="19" fillId="5" borderId="24" xfId="0" applyFont="1" applyFill="1" applyBorder="1" applyAlignment="1" applyProtection="1">
      <alignment horizontal="right"/>
    </xf>
    <xf numFmtId="0" fontId="19" fillId="5" borderId="23" xfId="0" applyFont="1" applyFill="1" applyBorder="1" applyAlignment="1" applyProtection="1">
      <alignment horizontal="right"/>
    </xf>
    <xf numFmtId="0" fontId="19" fillId="5" borderId="13" xfId="0" applyFont="1" applyFill="1" applyBorder="1" applyAlignment="1" applyProtection="1">
      <alignment horizontal="right"/>
    </xf>
    <xf numFmtId="0" fontId="19" fillId="5" borderId="7" xfId="0" applyFont="1" applyFill="1" applyBorder="1" applyAlignment="1" applyProtection="1">
      <alignment horizontal="right"/>
    </xf>
    <xf numFmtId="0" fontId="19" fillId="5" borderId="24" xfId="0" applyFont="1" applyFill="1" applyBorder="1" applyAlignment="1" applyProtection="1">
      <alignment horizontal="right"/>
      <protection locked="0"/>
    </xf>
    <xf numFmtId="0" fontId="19" fillId="5" borderId="13" xfId="0" applyFont="1" applyFill="1" applyBorder="1" applyAlignment="1" applyProtection="1">
      <alignment horizontal="right"/>
      <protection locked="0"/>
    </xf>
    <xf numFmtId="4" fontId="19" fillId="8" borderId="17" xfId="287" applyNumberFormat="1" applyFont="1" applyFill="1" applyBorder="1" applyAlignment="1" applyProtection="1">
      <alignment horizontal="center"/>
    </xf>
    <xf numFmtId="4" fontId="19" fillId="8" borderId="18" xfId="287" applyNumberFormat="1" applyFont="1" applyFill="1" applyBorder="1" applyAlignment="1" applyProtection="1">
      <alignment horizontal="center"/>
    </xf>
    <xf numFmtId="4" fontId="19" fillId="10" borderId="17" xfId="287" applyNumberFormat="1" applyFont="1" applyFill="1" applyBorder="1" applyAlignment="1" applyProtection="1">
      <alignment horizontal="center"/>
    </xf>
    <xf numFmtId="4" fontId="19" fillId="10" borderId="18" xfId="287" applyNumberFormat="1" applyFont="1" applyFill="1" applyBorder="1" applyAlignment="1" applyProtection="1">
      <alignment horizontal="center"/>
    </xf>
  </cellXfs>
  <cellStyles count="304">
    <cellStyle name="Comma 10" xfId="1" xr:uid="{00000000-0005-0000-0000-000000000000}"/>
    <cellStyle name="Comma 11" xfId="2" xr:uid="{00000000-0005-0000-0000-000001000000}"/>
    <cellStyle name="Comma 12" xfId="3" xr:uid="{00000000-0005-0000-0000-000002000000}"/>
    <cellStyle name="Comma 13" xfId="4" xr:uid="{00000000-0005-0000-0000-000003000000}"/>
    <cellStyle name="Comma 14" xfId="5" xr:uid="{00000000-0005-0000-0000-000004000000}"/>
    <cellStyle name="Comma 15" xfId="6" xr:uid="{00000000-0005-0000-0000-000005000000}"/>
    <cellStyle name="Comma 16" xfId="7" xr:uid="{00000000-0005-0000-0000-000006000000}"/>
    <cellStyle name="Comma 17" xfId="8" xr:uid="{00000000-0005-0000-0000-000007000000}"/>
    <cellStyle name="Comma 18" xfId="9" xr:uid="{00000000-0005-0000-0000-000008000000}"/>
    <cellStyle name="Comma 19" xfId="10" xr:uid="{00000000-0005-0000-0000-000009000000}"/>
    <cellStyle name="Comma 2" xfId="11" xr:uid="{00000000-0005-0000-0000-00000A000000}"/>
    <cellStyle name="Comma 2 2" xfId="12" xr:uid="{00000000-0005-0000-0000-00000B000000}"/>
    <cellStyle name="Comma 2 3" xfId="13" xr:uid="{00000000-0005-0000-0000-00000C000000}"/>
    <cellStyle name="Comma 20" xfId="14" xr:uid="{00000000-0005-0000-0000-00000D000000}"/>
    <cellStyle name="Comma 21" xfId="15" xr:uid="{00000000-0005-0000-0000-00000E000000}"/>
    <cellStyle name="Comma 22" xfId="16" xr:uid="{00000000-0005-0000-0000-00000F000000}"/>
    <cellStyle name="Comma 23" xfId="17" xr:uid="{00000000-0005-0000-0000-000010000000}"/>
    <cellStyle name="Comma 24" xfId="18" xr:uid="{00000000-0005-0000-0000-000011000000}"/>
    <cellStyle name="Comma 25" xfId="19" xr:uid="{00000000-0005-0000-0000-000012000000}"/>
    <cellStyle name="Comma 26" xfId="20" xr:uid="{00000000-0005-0000-0000-000013000000}"/>
    <cellStyle name="Comma 27" xfId="21" xr:uid="{00000000-0005-0000-0000-000014000000}"/>
    <cellStyle name="Comma 28" xfId="22" xr:uid="{00000000-0005-0000-0000-000015000000}"/>
    <cellStyle name="Comma 29" xfId="23" xr:uid="{00000000-0005-0000-0000-000016000000}"/>
    <cellStyle name="Comma 3" xfId="24" xr:uid="{00000000-0005-0000-0000-000017000000}"/>
    <cellStyle name="Comma 3 10" xfId="25" xr:uid="{00000000-0005-0000-0000-000018000000}"/>
    <cellStyle name="Comma 3 11" xfId="26" xr:uid="{00000000-0005-0000-0000-000019000000}"/>
    <cellStyle name="Comma 3 12" xfId="27" xr:uid="{00000000-0005-0000-0000-00001A000000}"/>
    <cellStyle name="Comma 3 2" xfId="28" xr:uid="{00000000-0005-0000-0000-00001B000000}"/>
    <cellStyle name="Comma 3 3" xfId="29" xr:uid="{00000000-0005-0000-0000-00001C000000}"/>
    <cellStyle name="Comma 3 4" xfId="30" xr:uid="{00000000-0005-0000-0000-00001D000000}"/>
    <cellStyle name="Comma 3 5" xfId="31" xr:uid="{00000000-0005-0000-0000-00001E000000}"/>
    <cellStyle name="Comma 3 6" xfId="32" xr:uid="{00000000-0005-0000-0000-00001F000000}"/>
    <cellStyle name="Comma 3 7" xfId="33" xr:uid="{00000000-0005-0000-0000-000020000000}"/>
    <cellStyle name="Comma 3 8" xfId="34" xr:uid="{00000000-0005-0000-0000-000021000000}"/>
    <cellStyle name="Comma 3 9" xfId="35" xr:uid="{00000000-0005-0000-0000-000022000000}"/>
    <cellStyle name="Comma 30" xfId="36" xr:uid="{00000000-0005-0000-0000-000023000000}"/>
    <cellStyle name="Comma 31" xfId="37" xr:uid="{00000000-0005-0000-0000-000024000000}"/>
    <cellStyle name="Comma 32" xfId="38" xr:uid="{00000000-0005-0000-0000-000025000000}"/>
    <cellStyle name="Comma 33" xfId="39" xr:uid="{00000000-0005-0000-0000-000026000000}"/>
    <cellStyle name="Comma 34" xfId="40" xr:uid="{00000000-0005-0000-0000-000027000000}"/>
    <cellStyle name="Comma 35" xfId="41" xr:uid="{00000000-0005-0000-0000-000028000000}"/>
    <cellStyle name="Comma 36" xfId="42" xr:uid="{00000000-0005-0000-0000-000029000000}"/>
    <cellStyle name="Comma 37" xfId="43" xr:uid="{00000000-0005-0000-0000-00002A000000}"/>
    <cellStyle name="Comma 38" xfId="44" xr:uid="{00000000-0005-0000-0000-00002B000000}"/>
    <cellStyle name="Comma 39" xfId="45" xr:uid="{00000000-0005-0000-0000-00002C000000}"/>
    <cellStyle name="Comma 4" xfId="46" xr:uid="{00000000-0005-0000-0000-00002D000000}"/>
    <cellStyle name="Comma 40" xfId="47" xr:uid="{00000000-0005-0000-0000-00002E000000}"/>
    <cellStyle name="Comma 41" xfId="48" xr:uid="{00000000-0005-0000-0000-00002F000000}"/>
    <cellStyle name="Comma 42" xfId="49" xr:uid="{00000000-0005-0000-0000-000030000000}"/>
    <cellStyle name="Comma 43" xfId="50" xr:uid="{00000000-0005-0000-0000-000031000000}"/>
    <cellStyle name="Comma 44" xfId="51" xr:uid="{00000000-0005-0000-0000-000032000000}"/>
    <cellStyle name="Comma 45" xfId="52" xr:uid="{00000000-0005-0000-0000-000033000000}"/>
    <cellStyle name="Comma 46" xfId="53" xr:uid="{00000000-0005-0000-0000-000034000000}"/>
    <cellStyle name="Comma 47" xfId="54" xr:uid="{00000000-0005-0000-0000-000035000000}"/>
    <cellStyle name="Comma 48" xfId="55" xr:uid="{00000000-0005-0000-0000-000036000000}"/>
    <cellStyle name="Comma 49" xfId="56" xr:uid="{00000000-0005-0000-0000-000037000000}"/>
    <cellStyle name="Comma 5" xfId="57" xr:uid="{00000000-0005-0000-0000-000038000000}"/>
    <cellStyle name="Comma 50" xfId="58" xr:uid="{00000000-0005-0000-0000-000039000000}"/>
    <cellStyle name="Comma 51" xfId="59" xr:uid="{00000000-0005-0000-0000-00003A000000}"/>
    <cellStyle name="Comma 52" xfId="60" xr:uid="{00000000-0005-0000-0000-00003B000000}"/>
    <cellStyle name="Comma 53" xfId="61" xr:uid="{00000000-0005-0000-0000-00003C000000}"/>
    <cellStyle name="Comma 54" xfId="62" xr:uid="{00000000-0005-0000-0000-00003D000000}"/>
    <cellStyle name="Comma 55" xfId="63" xr:uid="{00000000-0005-0000-0000-00003E000000}"/>
    <cellStyle name="Comma 56" xfId="64" xr:uid="{00000000-0005-0000-0000-00003F000000}"/>
    <cellStyle name="Comma 57" xfId="65" xr:uid="{00000000-0005-0000-0000-000040000000}"/>
    <cellStyle name="Comma 58" xfId="66" xr:uid="{00000000-0005-0000-0000-000041000000}"/>
    <cellStyle name="Comma 59" xfId="67" xr:uid="{00000000-0005-0000-0000-000042000000}"/>
    <cellStyle name="Comma 6" xfId="68" xr:uid="{00000000-0005-0000-0000-000043000000}"/>
    <cellStyle name="Comma 60" xfId="69" xr:uid="{00000000-0005-0000-0000-000044000000}"/>
    <cellStyle name="Comma 61" xfId="70" xr:uid="{00000000-0005-0000-0000-000045000000}"/>
    <cellStyle name="Comma 62" xfId="71" xr:uid="{00000000-0005-0000-0000-000046000000}"/>
    <cellStyle name="Comma 63" xfId="72" xr:uid="{00000000-0005-0000-0000-000047000000}"/>
    <cellStyle name="Comma 64" xfId="297" xr:uid="{00000000-0005-0000-0000-000048000000}"/>
    <cellStyle name="Comma 7" xfId="73" xr:uid="{00000000-0005-0000-0000-000049000000}"/>
    <cellStyle name="Comma 8" xfId="74" xr:uid="{00000000-0005-0000-0000-00004A000000}"/>
    <cellStyle name="Comma 9" xfId="75" xr:uid="{00000000-0005-0000-0000-00004B000000}"/>
    <cellStyle name="Comma_03_Brascine-Lukovici_troskovnik_CS Lukovici" xfId="287" xr:uid="{00000000-0005-0000-0000-00004C000000}"/>
    <cellStyle name="Currency 2" xfId="290" xr:uid="{00000000-0005-0000-0000-00004D000000}"/>
    <cellStyle name="kolona A" xfId="76" xr:uid="{00000000-0005-0000-0000-00004E000000}"/>
    <cellStyle name="kolona B" xfId="77" xr:uid="{00000000-0005-0000-0000-00004F000000}"/>
    <cellStyle name="kolona F" xfId="78" xr:uid="{00000000-0005-0000-0000-000050000000}"/>
    <cellStyle name="kolona G" xfId="79" xr:uid="{00000000-0005-0000-0000-000051000000}"/>
    <cellStyle name="kolona2" xfId="80" xr:uid="{00000000-0005-0000-0000-000052000000}"/>
    <cellStyle name="Naslov" xfId="81" xr:uid="{00000000-0005-0000-0000-000053000000}"/>
    <cellStyle name="Normal 10" xfId="82" xr:uid="{00000000-0005-0000-0000-000055000000}"/>
    <cellStyle name="Normal 100" xfId="83" xr:uid="{00000000-0005-0000-0000-000056000000}"/>
    <cellStyle name="Normal 101" xfId="84" xr:uid="{00000000-0005-0000-0000-000057000000}"/>
    <cellStyle name="Normal 102" xfId="85" xr:uid="{00000000-0005-0000-0000-000058000000}"/>
    <cellStyle name="Normal 103" xfId="86" xr:uid="{00000000-0005-0000-0000-000059000000}"/>
    <cellStyle name="Normal 104" xfId="87" xr:uid="{00000000-0005-0000-0000-00005A000000}"/>
    <cellStyle name="Normal 104 2" xfId="88" xr:uid="{00000000-0005-0000-0000-00005B000000}"/>
    <cellStyle name="Normal 105" xfId="89" xr:uid="{00000000-0005-0000-0000-00005C000000}"/>
    <cellStyle name="Normal 105 2" xfId="90" xr:uid="{00000000-0005-0000-0000-00005D000000}"/>
    <cellStyle name="Normal 106" xfId="289" xr:uid="{00000000-0005-0000-0000-00005E000000}"/>
    <cellStyle name="Normal 107" xfId="296" xr:uid="{00000000-0005-0000-0000-00005F000000}"/>
    <cellStyle name="Normal 108" xfId="303" xr:uid="{00000000-0005-0000-0000-000060000000}"/>
    <cellStyle name="Normal 11" xfId="91" xr:uid="{00000000-0005-0000-0000-000061000000}"/>
    <cellStyle name="Normal 12" xfId="92" xr:uid="{00000000-0005-0000-0000-000062000000}"/>
    <cellStyle name="Normal 13" xfId="93" xr:uid="{00000000-0005-0000-0000-000063000000}"/>
    <cellStyle name="Normal 14" xfId="94" xr:uid="{00000000-0005-0000-0000-000064000000}"/>
    <cellStyle name="Normal 15" xfId="95" xr:uid="{00000000-0005-0000-0000-000065000000}"/>
    <cellStyle name="Normal 16" xfId="96" xr:uid="{00000000-0005-0000-0000-000066000000}"/>
    <cellStyle name="Normal 17" xfId="97" xr:uid="{00000000-0005-0000-0000-000067000000}"/>
    <cellStyle name="Normal 18" xfId="98" xr:uid="{00000000-0005-0000-0000-000068000000}"/>
    <cellStyle name="Normal 19" xfId="99" xr:uid="{00000000-0005-0000-0000-000069000000}"/>
    <cellStyle name="Normal 2" xfId="100" xr:uid="{00000000-0005-0000-0000-00006A000000}"/>
    <cellStyle name="Normal 2 2" xfId="101" xr:uid="{00000000-0005-0000-0000-00006B000000}"/>
    <cellStyle name="Normal 2 2 2" xfId="102" xr:uid="{00000000-0005-0000-0000-00006C000000}"/>
    <cellStyle name="Normal 2 3" xfId="103" xr:uid="{00000000-0005-0000-0000-00006D000000}"/>
    <cellStyle name="Normal 2 3 2" xfId="104" xr:uid="{00000000-0005-0000-0000-00006E000000}"/>
    <cellStyle name="Normal 2 4" xfId="105" xr:uid="{00000000-0005-0000-0000-00006F000000}"/>
    <cellStyle name="Normal 2 5" xfId="106" xr:uid="{00000000-0005-0000-0000-000070000000}"/>
    <cellStyle name="Normal 2 6" xfId="107" xr:uid="{00000000-0005-0000-0000-000071000000}"/>
    <cellStyle name="Normal 2_01_ZG HOLDING_TROSKOVNIK_II_faza_090211" xfId="108" xr:uid="{00000000-0005-0000-0000-000072000000}"/>
    <cellStyle name="Normal 20" xfId="109" xr:uid="{00000000-0005-0000-0000-000073000000}"/>
    <cellStyle name="Normal 21" xfId="110" xr:uid="{00000000-0005-0000-0000-000074000000}"/>
    <cellStyle name="Normal 22" xfId="111" xr:uid="{00000000-0005-0000-0000-000075000000}"/>
    <cellStyle name="Normal 23" xfId="112" xr:uid="{00000000-0005-0000-0000-000076000000}"/>
    <cellStyle name="Normal 24" xfId="113" xr:uid="{00000000-0005-0000-0000-000077000000}"/>
    <cellStyle name="Normal 25" xfId="114" xr:uid="{00000000-0005-0000-0000-000078000000}"/>
    <cellStyle name="Normal 26" xfId="115" xr:uid="{00000000-0005-0000-0000-000079000000}"/>
    <cellStyle name="Normal 27" xfId="116" xr:uid="{00000000-0005-0000-0000-00007A000000}"/>
    <cellStyle name="Normal 28" xfId="117" xr:uid="{00000000-0005-0000-0000-00007B000000}"/>
    <cellStyle name="Normal 29" xfId="118" xr:uid="{00000000-0005-0000-0000-00007C000000}"/>
    <cellStyle name="Normal 3" xfId="119" xr:uid="{00000000-0005-0000-0000-00007D000000}"/>
    <cellStyle name="Normal 3 2" xfId="120" xr:uid="{00000000-0005-0000-0000-00007E000000}"/>
    <cellStyle name="Normal 3 2 2" xfId="298" xr:uid="{00000000-0005-0000-0000-00007F000000}"/>
    <cellStyle name="Normal 3 3" xfId="121" xr:uid="{00000000-0005-0000-0000-000080000000}"/>
    <cellStyle name="Normal 3 4" xfId="122" xr:uid="{00000000-0005-0000-0000-000081000000}"/>
    <cellStyle name="Normal 3 5" xfId="123" xr:uid="{00000000-0005-0000-0000-000082000000}"/>
    <cellStyle name="Normal 30" xfId="124" xr:uid="{00000000-0005-0000-0000-000083000000}"/>
    <cellStyle name="Normal 31" xfId="125" xr:uid="{00000000-0005-0000-0000-000084000000}"/>
    <cellStyle name="Normal 32" xfId="126" xr:uid="{00000000-0005-0000-0000-000085000000}"/>
    <cellStyle name="Normal 33" xfId="127" xr:uid="{00000000-0005-0000-0000-000086000000}"/>
    <cellStyle name="Normal 34" xfId="128" xr:uid="{00000000-0005-0000-0000-000087000000}"/>
    <cellStyle name="Normal 35" xfId="129" xr:uid="{00000000-0005-0000-0000-000088000000}"/>
    <cellStyle name="Normal 36" xfId="130" xr:uid="{00000000-0005-0000-0000-000089000000}"/>
    <cellStyle name="Normal 37" xfId="131" xr:uid="{00000000-0005-0000-0000-00008A000000}"/>
    <cellStyle name="Normal 38" xfId="132" xr:uid="{00000000-0005-0000-0000-00008B000000}"/>
    <cellStyle name="Normal 39" xfId="133" xr:uid="{00000000-0005-0000-0000-00008C000000}"/>
    <cellStyle name="Normal 4" xfId="134" xr:uid="{00000000-0005-0000-0000-00008D000000}"/>
    <cellStyle name="Normal 4 2" xfId="302" xr:uid="{00000000-0005-0000-0000-00008E000000}"/>
    <cellStyle name="Normal 40" xfId="135" xr:uid="{00000000-0005-0000-0000-00008F000000}"/>
    <cellStyle name="Normal 41" xfId="136" xr:uid="{00000000-0005-0000-0000-000090000000}"/>
    <cellStyle name="Normal 42" xfId="137" xr:uid="{00000000-0005-0000-0000-000091000000}"/>
    <cellStyle name="Normal 43" xfId="138" xr:uid="{00000000-0005-0000-0000-000092000000}"/>
    <cellStyle name="Normal 44" xfId="139" xr:uid="{00000000-0005-0000-0000-000093000000}"/>
    <cellStyle name="Normal 45" xfId="140" xr:uid="{00000000-0005-0000-0000-000094000000}"/>
    <cellStyle name="Normal 46" xfId="141" xr:uid="{00000000-0005-0000-0000-000095000000}"/>
    <cellStyle name="Normal 47" xfId="142" xr:uid="{00000000-0005-0000-0000-000096000000}"/>
    <cellStyle name="Normal 47 10" xfId="143" xr:uid="{00000000-0005-0000-0000-000097000000}"/>
    <cellStyle name="Normal 47 11" xfId="144" xr:uid="{00000000-0005-0000-0000-000098000000}"/>
    <cellStyle name="Normal 47 12" xfId="145" xr:uid="{00000000-0005-0000-0000-000099000000}"/>
    <cellStyle name="Normal 47 13" xfId="146" xr:uid="{00000000-0005-0000-0000-00009A000000}"/>
    <cellStyle name="Normal 47 14" xfId="147" xr:uid="{00000000-0005-0000-0000-00009B000000}"/>
    <cellStyle name="Normal 47 15" xfId="148" xr:uid="{00000000-0005-0000-0000-00009C000000}"/>
    <cellStyle name="Normal 47 16" xfId="149" xr:uid="{00000000-0005-0000-0000-00009D000000}"/>
    <cellStyle name="Normal 47 17" xfId="150" xr:uid="{00000000-0005-0000-0000-00009E000000}"/>
    <cellStyle name="Normal 47 18" xfId="151" xr:uid="{00000000-0005-0000-0000-00009F000000}"/>
    <cellStyle name="Normal 47 19" xfId="152" xr:uid="{00000000-0005-0000-0000-0000A0000000}"/>
    <cellStyle name="Normal 47 2" xfId="153" xr:uid="{00000000-0005-0000-0000-0000A1000000}"/>
    <cellStyle name="Normal 47 2 2" xfId="154" xr:uid="{00000000-0005-0000-0000-0000A2000000}"/>
    <cellStyle name="Normal 47 2_GP_Troškovnik_sanitarna_vodovod_JUG-konačni" xfId="155" xr:uid="{00000000-0005-0000-0000-0000A3000000}"/>
    <cellStyle name="Normal 47 20" xfId="156" xr:uid="{00000000-0005-0000-0000-0000A4000000}"/>
    <cellStyle name="Normal 47 21" xfId="157" xr:uid="{00000000-0005-0000-0000-0000A5000000}"/>
    <cellStyle name="Normal 47 22" xfId="158" xr:uid="{00000000-0005-0000-0000-0000A6000000}"/>
    <cellStyle name="Normal 47 23" xfId="159" xr:uid="{00000000-0005-0000-0000-0000A7000000}"/>
    <cellStyle name="Normal 47 24" xfId="160" xr:uid="{00000000-0005-0000-0000-0000A8000000}"/>
    <cellStyle name="Normal 47 25" xfId="161" xr:uid="{00000000-0005-0000-0000-0000A9000000}"/>
    <cellStyle name="Normal 47 26" xfId="162" xr:uid="{00000000-0005-0000-0000-0000AA000000}"/>
    <cellStyle name="Normal 47 27" xfId="163" xr:uid="{00000000-0005-0000-0000-0000AB000000}"/>
    <cellStyle name="Normal 47 28" xfId="164" xr:uid="{00000000-0005-0000-0000-0000AC000000}"/>
    <cellStyle name="Normal 47 29" xfId="165" xr:uid="{00000000-0005-0000-0000-0000AD000000}"/>
    <cellStyle name="Normal 47 3" xfId="166" xr:uid="{00000000-0005-0000-0000-0000AE000000}"/>
    <cellStyle name="Normal 47 30" xfId="167" xr:uid="{00000000-0005-0000-0000-0000AF000000}"/>
    <cellStyle name="Normal 47 31" xfId="168" xr:uid="{00000000-0005-0000-0000-0000B0000000}"/>
    <cellStyle name="Normal 47 32" xfId="169" xr:uid="{00000000-0005-0000-0000-0000B1000000}"/>
    <cellStyle name="Normal 47 33" xfId="170" xr:uid="{00000000-0005-0000-0000-0000B2000000}"/>
    <cellStyle name="Normal 47 34" xfId="171" xr:uid="{00000000-0005-0000-0000-0000B3000000}"/>
    <cellStyle name="Normal 47 35" xfId="172" xr:uid="{00000000-0005-0000-0000-0000B4000000}"/>
    <cellStyle name="Normal 47 36" xfId="173" xr:uid="{00000000-0005-0000-0000-0000B5000000}"/>
    <cellStyle name="Normal 47 37" xfId="174" xr:uid="{00000000-0005-0000-0000-0000B6000000}"/>
    <cellStyle name="Normal 47 38" xfId="175" xr:uid="{00000000-0005-0000-0000-0000B7000000}"/>
    <cellStyle name="Normal 47 39" xfId="176" xr:uid="{00000000-0005-0000-0000-0000B8000000}"/>
    <cellStyle name="Normal 47 4" xfId="177" xr:uid="{00000000-0005-0000-0000-0000B9000000}"/>
    <cellStyle name="Normal 47 40" xfId="178" xr:uid="{00000000-0005-0000-0000-0000BA000000}"/>
    <cellStyle name="Normal 47 41" xfId="179" xr:uid="{00000000-0005-0000-0000-0000BB000000}"/>
    <cellStyle name="Normal 47 42" xfId="180" xr:uid="{00000000-0005-0000-0000-0000BC000000}"/>
    <cellStyle name="Normal 47 43" xfId="181" xr:uid="{00000000-0005-0000-0000-0000BD000000}"/>
    <cellStyle name="Normal 47 44" xfId="182" xr:uid="{00000000-0005-0000-0000-0000BE000000}"/>
    <cellStyle name="Normal 47 45" xfId="183" xr:uid="{00000000-0005-0000-0000-0000BF000000}"/>
    <cellStyle name="Normal 47 46" xfId="184" xr:uid="{00000000-0005-0000-0000-0000C0000000}"/>
    <cellStyle name="Normal 47 47" xfId="185" xr:uid="{00000000-0005-0000-0000-0000C1000000}"/>
    <cellStyle name="Normal 47 48" xfId="186" xr:uid="{00000000-0005-0000-0000-0000C2000000}"/>
    <cellStyle name="Normal 47 49" xfId="187" xr:uid="{00000000-0005-0000-0000-0000C3000000}"/>
    <cellStyle name="Normal 47 5" xfId="188" xr:uid="{00000000-0005-0000-0000-0000C4000000}"/>
    <cellStyle name="Normal 47 50" xfId="189" xr:uid="{00000000-0005-0000-0000-0000C5000000}"/>
    <cellStyle name="Normal 47 51" xfId="190" xr:uid="{00000000-0005-0000-0000-0000C6000000}"/>
    <cellStyle name="Normal 47 52" xfId="191" xr:uid="{00000000-0005-0000-0000-0000C7000000}"/>
    <cellStyle name="Normal 47 53" xfId="192" xr:uid="{00000000-0005-0000-0000-0000C8000000}"/>
    <cellStyle name="Normal 47 54" xfId="193" xr:uid="{00000000-0005-0000-0000-0000C9000000}"/>
    <cellStyle name="Normal 47 55" xfId="194" xr:uid="{00000000-0005-0000-0000-0000CA000000}"/>
    <cellStyle name="Normal 47 56" xfId="195" xr:uid="{00000000-0005-0000-0000-0000CB000000}"/>
    <cellStyle name="Normal 47 57" xfId="196" xr:uid="{00000000-0005-0000-0000-0000CC000000}"/>
    <cellStyle name="Normal 47 58" xfId="197" xr:uid="{00000000-0005-0000-0000-0000CD000000}"/>
    <cellStyle name="Normal 47 59" xfId="198" xr:uid="{00000000-0005-0000-0000-0000CE000000}"/>
    <cellStyle name="Normal 47 6" xfId="199" xr:uid="{00000000-0005-0000-0000-0000CF000000}"/>
    <cellStyle name="Normal 47 60" xfId="200" xr:uid="{00000000-0005-0000-0000-0000D0000000}"/>
    <cellStyle name="Normal 47 61" xfId="201" xr:uid="{00000000-0005-0000-0000-0000D1000000}"/>
    <cellStyle name="Normal 47 62" xfId="202" xr:uid="{00000000-0005-0000-0000-0000D2000000}"/>
    <cellStyle name="Normal 47 63" xfId="203" xr:uid="{00000000-0005-0000-0000-0000D3000000}"/>
    <cellStyle name="Normal 47 64" xfId="204" xr:uid="{00000000-0005-0000-0000-0000D4000000}"/>
    <cellStyle name="Normal 47 65" xfId="205" xr:uid="{00000000-0005-0000-0000-0000D5000000}"/>
    <cellStyle name="Normal 47 66" xfId="206" xr:uid="{00000000-0005-0000-0000-0000D6000000}"/>
    <cellStyle name="Normal 47 7" xfId="207" xr:uid="{00000000-0005-0000-0000-0000D7000000}"/>
    <cellStyle name="Normal 47 8" xfId="208" xr:uid="{00000000-0005-0000-0000-0000D8000000}"/>
    <cellStyle name="Normal 47 9" xfId="209" xr:uid="{00000000-0005-0000-0000-0000D9000000}"/>
    <cellStyle name="Normal 47_GP_Troškovnik_sanitarna_vodovod_JUG-konačni" xfId="210" xr:uid="{00000000-0005-0000-0000-0000DA000000}"/>
    <cellStyle name="Normal 48" xfId="211" xr:uid="{00000000-0005-0000-0000-0000DB000000}"/>
    <cellStyle name="Normal 48 10" xfId="212" xr:uid="{00000000-0005-0000-0000-0000DC000000}"/>
    <cellStyle name="Normal 48 11" xfId="213" xr:uid="{00000000-0005-0000-0000-0000DD000000}"/>
    <cellStyle name="Normal 48 2" xfId="214" xr:uid="{00000000-0005-0000-0000-0000DE000000}"/>
    <cellStyle name="Normal 48 3" xfId="215" xr:uid="{00000000-0005-0000-0000-0000DF000000}"/>
    <cellStyle name="Normal 48 4" xfId="216" xr:uid="{00000000-0005-0000-0000-0000E0000000}"/>
    <cellStyle name="Normal 48 5" xfId="217" xr:uid="{00000000-0005-0000-0000-0000E1000000}"/>
    <cellStyle name="Normal 48 6" xfId="218" xr:uid="{00000000-0005-0000-0000-0000E2000000}"/>
    <cellStyle name="Normal 48 7" xfId="219" xr:uid="{00000000-0005-0000-0000-0000E3000000}"/>
    <cellStyle name="Normal 48 8" xfId="220" xr:uid="{00000000-0005-0000-0000-0000E4000000}"/>
    <cellStyle name="Normal 48 9" xfId="221" xr:uid="{00000000-0005-0000-0000-0000E5000000}"/>
    <cellStyle name="Normal 49" xfId="222" xr:uid="{00000000-0005-0000-0000-0000E6000000}"/>
    <cellStyle name="Normal 5" xfId="223" xr:uid="{00000000-0005-0000-0000-0000E7000000}"/>
    <cellStyle name="Normal 50" xfId="224" xr:uid="{00000000-0005-0000-0000-0000E8000000}"/>
    <cellStyle name="Normal 51" xfId="225" xr:uid="{00000000-0005-0000-0000-0000E9000000}"/>
    <cellStyle name="Normal 52" xfId="226" xr:uid="{00000000-0005-0000-0000-0000EA000000}"/>
    <cellStyle name="Normal 53" xfId="227" xr:uid="{00000000-0005-0000-0000-0000EB000000}"/>
    <cellStyle name="Normal 54" xfId="228" xr:uid="{00000000-0005-0000-0000-0000EC000000}"/>
    <cellStyle name="Normal 55" xfId="229" xr:uid="{00000000-0005-0000-0000-0000ED000000}"/>
    <cellStyle name="Normal 56" xfId="230" xr:uid="{00000000-0005-0000-0000-0000EE000000}"/>
    <cellStyle name="Normal 57" xfId="231" xr:uid="{00000000-0005-0000-0000-0000EF000000}"/>
    <cellStyle name="Normal 58" xfId="232" xr:uid="{00000000-0005-0000-0000-0000F0000000}"/>
    <cellStyle name="Normal 59" xfId="233" xr:uid="{00000000-0005-0000-0000-0000F1000000}"/>
    <cellStyle name="Normal 6" xfId="234" xr:uid="{00000000-0005-0000-0000-0000F2000000}"/>
    <cellStyle name="Normal 60" xfId="235" xr:uid="{00000000-0005-0000-0000-0000F3000000}"/>
    <cellStyle name="Normal 61" xfId="236" xr:uid="{00000000-0005-0000-0000-0000F4000000}"/>
    <cellStyle name="Normal 62" xfId="237" xr:uid="{00000000-0005-0000-0000-0000F5000000}"/>
    <cellStyle name="Normal 63" xfId="238" xr:uid="{00000000-0005-0000-0000-0000F6000000}"/>
    <cellStyle name="Normal 64" xfId="239" xr:uid="{00000000-0005-0000-0000-0000F7000000}"/>
    <cellStyle name="Normal 65" xfId="240" xr:uid="{00000000-0005-0000-0000-0000F8000000}"/>
    <cellStyle name="Normal 66" xfId="241" xr:uid="{00000000-0005-0000-0000-0000F9000000}"/>
    <cellStyle name="Normal 67" xfId="242" xr:uid="{00000000-0005-0000-0000-0000FA000000}"/>
    <cellStyle name="Normal 68" xfId="243" xr:uid="{00000000-0005-0000-0000-0000FB000000}"/>
    <cellStyle name="Normal 69" xfId="244" xr:uid="{00000000-0005-0000-0000-0000FC000000}"/>
    <cellStyle name="Normal 7" xfId="245" xr:uid="{00000000-0005-0000-0000-0000FD000000}"/>
    <cellStyle name="Normal 70" xfId="246" xr:uid="{00000000-0005-0000-0000-0000FE000000}"/>
    <cellStyle name="Normal 71" xfId="247" xr:uid="{00000000-0005-0000-0000-0000FF000000}"/>
    <cellStyle name="Normal 72" xfId="248" xr:uid="{00000000-0005-0000-0000-000000010000}"/>
    <cellStyle name="Normal 73" xfId="249" xr:uid="{00000000-0005-0000-0000-000001010000}"/>
    <cellStyle name="Normal 74" xfId="250" xr:uid="{00000000-0005-0000-0000-000002010000}"/>
    <cellStyle name="Normal 75" xfId="251" xr:uid="{00000000-0005-0000-0000-000003010000}"/>
    <cellStyle name="Normal 76" xfId="252" xr:uid="{00000000-0005-0000-0000-000004010000}"/>
    <cellStyle name="Normal 77" xfId="253" xr:uid="{00000000-0005-0000-0000-000005010000}"/>
    <cellStyle name="Normal 78" xfId="254" xr:uid="{00000000-0005-0000-0000-000006010000}"/>
    <cellStyle name="Normal 79" xfId="255" xr:uid="{00000000-0005-0000-0000-000007010000}"/>
    <cellStyle name="Normal 8" xfId="256" xr:uid="{00000000-0005-0000-0000-000008010000}"/>
    <cellStyle name="Normal 80" xfId="257" xr:uid="{00000000-0005-0000-0000-000009010000}"/>
    <cellStyle name="Normal 81" xfId="258" xr:uid="{00000000-0005-0000-0000-00000A010000}"/>
    <cellStyle name="Normal 82" xfId="259" xr:uid="{00000000-0005-0000-0000-00000B010000}"/>
    <cellStyle name="Normal 83" xfId="260" xr:uid="{00000000-0005-0000-0000-00000C010000}"/>
    <cellStyle name="Normal 84" xfId="261" xr:uid="{00000000-0005-0000-0000-00000D010000}"/>
    <cellStyle name="Normal 85" xfId="262" xr:uid="{00000000-0005-0000-0000-00000E010000}"/>
    <cellStyle name="Normal 86" xfId="263" xr:uid="{00000000-0005-0000-0000-00000F010000}"/>
    <cellStyle name="Normal 87" xfId="264" xr:uid="{00000000-0005-0000-0000-000010010000}"/>
    <cellStyle name="Normal 88" xfId="265" xr:uid="{00000000-0005-0000-0000-000011010000}"/>
    <cellStyle name="Normal 89" xfId="266" xr:uid="{00000000-0005-0000-0000-000012010000}"/>
    <cellStyle name="Normal 9" xfId="267" xr:uid="{00000000-0005-0000-0000-000013010000}"/>
    <cellStyle name="Normal 90" xfId="268" xr:uid="{00000000-0005-0000-0000-000014010000}"/>
    <cellStyle name="Normal 91" xfId="269" xr:uid="{00000000-0005-0000-0000-000015010000}"/>
    <cellStyle name="Normal 92" xfId="270" xr:uid="{00000000-0005-0000-0000-000016010000}"/>
    <cellStyle name="Normal 93" xfId="271" xr:uid="{00000000-0005-0000-0000-000017010000}"/>
    <cellStyle name="Normal 94" xfId="272" xr:uid="{00000000-0005-0000-0000-000018010000}"/>
    <cellStyle name="Normal 95" xfId="273" xr:uid="{00000000-0005-0000-0000-000019010000}"/>
    <cellStyle name="Normal 96" xfId="274" xr:uid="{00000000-0005-0000-0000-00001A010000}"/>
    <cellStyle name="Normal 97" xfId="275" xr:uid="{00000000-0005-0000-0000-00001B010000}"/>
    <cellStyle name="Normal 98" xfId="276" xr:uid="{00000000-0005-0000-0000-00001C010000}"/>
    <cellStyle name="Normal 99" xfId="277" xr:uid="{00000000-0005-0000-0000-00001D010000}"/>
    <cellStyle name="Normal_03_Brascine-Lukovici_troskovnik_CS Lukovici" xfId="286" xr:uid="{00000000-0005-0000-0000-00001E010000}"/>
    <cellStyle name="Normal_Sanitarni kolektori" xfId="288" xr:uid="{00000000-0005-0000-0000-00001F010000}"/>
    <cellStyle name="Normal_Sanitarni kolektori_2" xfId="278" xr:uid="{00000000-0005-0000-0000-000020010000}"/>
    <cellStyle name="Normale_DVS_TROSKOVNI_BETONI" xfId="279" xr:uid="{00000000-0005-0000-0000-000024010000}"/>
    <cellStyle name="Normalno" xfId="0" builtinId="0"/>
    <cellStyle name="Normalno 11" xfId="291" xr:uid="{00000000-0005-0000-0000-000025010000}"/>
    <cellStyle name="Normalno 12" xfId="292" xr:uid="{00000000-0005-0000-0000-000026010000}"/>
    <cellStyle name="Normalno 2" xfId="280" xr:uid="{00000000-0005-0000-0000-000027010000}"/>
    <cellStyle name="Normalno 3" xfId="299" xr:uid="{00000000-0005-0000-0000-000028010000}"/>
    <cellStyle name="Normalno 4" xfId="300" xr:uid="{00000000-0005-0000-0000-000029010000}"/>
    <cellStyle name="Normalno 5" xfId="293" xr:uid="{00000000-0005-0000-0000-00002A010000}"/>
    <cellStyle name="Obično 12" xfId="294" xr:uid="{00000000-0005-0000-0000-00002B010000}"/>
    <cellStyle name="Obično 12 5" xfId="295" xr:uid="{00000000-0005-0000-0000-00002C010000}"/>
    <cellStyle name="Obično 2" xfId="281" xr:uid="{00000000-0005-0000-0000-00002D010000}"/>
    <cellStyle name="Percent 2" xfId="282" xr:uid="{00000000-0005-0000-0000-00002E010000}"/>
    <cellStyle name="Style 1" xfId="283" xr:uid="{00000000-0005-0000-0000-00002F010000}"/>
    <cellStyle name="Ukupno" xfId="284" xr:uid="{00000000-0005-0000-0000-000030010000}"/>
    <cellStyle name="Ukupno 2" xfId="285" xr:uid="{00000000-0005-0000-0000-000031010000}"/>
    <cellStyle name="Zarez 2" xfId="301" xr:uid="{00000000-0005-0000-0000-000032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74E88A"/>
      <color rgb="FF0000FF"/>
      <color rgb="FF61D6FF"/>
      <color rgb="FFFFCC99"/>
      <color rgb="FFE3B0AF"/>
      <color rgb="FFB39965"/>
      <color rgb="FFCBB995"/>
      <color rgb="FFC5B18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okorny/Documents/LIPAPROMET/Projekti-2012/070-03-2012P%20Studija%20JR%20Krk/Mail/In/2013-05-20%20&#352;iljeg%20tro&#353;kovnici%20bez%20cijena/Krk%20mjera%2013-05-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Ugovrni%20tro&#353;kovnik%20%20IZGRADNJA%20J%20-%20VG%20od%200+000%20DO%206+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iapreka07\DONJA%20DRENOVA\posao\Plinacro\primavera%20d\2.%20UT%20KNJIGA%204A%20Telekomunikaci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JERE"/>
      <sheetName val="TABLICA stvarnih količina-LED"/>
      <sheetName val="Tablica FOND-LED"/>
      <sheetName val="Usporedba LED-Na"/>
      <sheetName val="Jedinične cijene"/>
      <sheetName val="Troškovnik"/>
      <sheetName val="Troškovnik uvjeti za proračune"/>
      <sheetName val="Podaci o svjetiljama"/>
      <sheetName val="Tablice postojećeg stanja"/>
      <sheetName val="Količine"/>
      <sheetName val="TABLICA stvarnih količina-Na"/>
    </sheetNames>
    <sheetDataSet>
      <sheetData sheetId="0">
        <row r="2">
          <cell r="AE2">
            <v>2000</v>
          </cell>
        </row>
      </sheetData>
      <sheetData sheetId="1">
        <row r="4">
          <cell r="R4">
            <v>1.0900000000000001</v>
          </cell>
        </row>
      </sheetData>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A75E-B8DC-465F-8436-48E8FACB8FAA}">
  <sheetPr>
    <tabColor rgb="FF00B050"/>
  </sheetPr>
  <dimension ref="A1:X1194"/>
  <sheetViews>
    <sheetView showGridLines="0" tabSelected="1" view="pageBreakPreview" zoomScale="75" zoomScaleNormal="75" zoomScaleSheetLayoutView="75" zoomScalePageLayoutView="70" workbookViewId="0">
      <selection activeCell="B8" sqref="B8"/>
    </sheetView>
  </sheetViews>
  <sheetFormatPr defaultColWidth="7" defaultRowHeight="25.5"/>
  <cols>
    <col min="1" max="1" width="10.5703125" style="57" customWidth="1"/>
    <col min="2" max="2" width="61.140625" style="48" customWidth="1"/>
    <col min="3" max="3" width="11.42578125" style="46" customWidth="1"/>
    <col min="4" max="4" width="13.7109375" style="49" customWidth="1"/>
    <col min="5" max="5" width="13.7109375" style="101" customWidth="1"/>
    <col min="6" max="6" width="23" style="96" customWidth="1"/>
    <col min="7" max="7" width="26.85546875" style="113" customWidth="1"/>
    <col min="8" max="8" width="84.7109375" style="16" customWidth="1"/>
    <col min="9" max="12" width="7" style="1"/>
    <col min="13" max="13" width="12.140625" style="1" bestFit="1" customWidth="1"/>
    <col min="14" max="16384" width="7" style="1"/>
  </cols>
  <sheetData>
    <row r="1" spans="1:8" s="17" customFormat="1" ht="46.5" thickBot="1">
      <c r="A1" s="116" t="s">
        <v>40</v>
      </c>
      <c r="B1" s="4" t="s">
        <v>22</v>
      </c>
      <c r="C1" s="5" t="s">
        <v>41</v>
      </c>
      <c r="D1" s="5" t="s">
        <v>42</v>
      </c>
      <c r="E1" s="97" t="s">
        <v>488</v>
      </c>
      <c r="F1" s="89" t="s">
        <v>43</v>
      </c>
      <c r="G1" s="112"/>
      <c r="H1" s="18"/>
    </row>
    <row r="2" spans="1:8" s="19" customFormat="1" ht="36.75" thickBot="1">
      <c r="A2" s="6" t="s">
        <v>16</v>
      </c>
      <c r="B2" s="2" t="s">
        <v>484</v>
      </c>
      <c r="C2" s="231"/>
      <c r="D2" s="232"/>
      <c r="E2" s="232"/>
      <c r="F2" s="233"/>
      <c r="G2" s="112"/>
      <c r="H2" s="18"/>
    </row>
    <row r="3" spans="1:8" s="20" customFormat="1" ht="45.75" thickBot="1">
      <c r="A3" s="62"/>
      <c r="B3" s="69" t="s">
        <v>131</v>
      </c>
      <c r="C3" s="66"/>
      <c r="D3" s="67"/>
      <c r="E3" s="98"/>
      <c r="F3" s="90"/>
      <c r="G3" s="113"/>
      <c r="H3" s="21"/>
    </row>
    <row r="4" spans="1:8" ht="26.25" thickBot="1">
      <c r="A4" s="6" t="s">
        <v>10</v>
      </c>
      <c r="B4" s="2" t="s">
        <v>7</v>
      </c>
      <c r="C4" s="234"/>
      <c r="D4" s="235"/>
      <c r="E4" s="235"/>
      <c r="F4" s="236"/>
    </row>
    <row r="5" spans="1:8" s="20" customFormat="1" ht="142.5">
      <c r="A5" s="62" t="s">
        <v>26</v>
      </c>
      <c r="B5" s="103" t="s">
        <v>492</v>
      </c>
      <c r="C5" s="66"/>
      <c r="D5" s="67"/>
      <c r="E5" s="98"/>
      <c r="F5" s="90"/>
      <c r="G5" s="113"/>
      <c r="H5" s="21"/>
    </row>
    <row r="6" spans="1:8" s="20" customFormat="1">
      <c r="A6" s="51" t="s">
        <v>125</v>
      </c>
      <c r="B6" s="68" t="s">
        <v>122</v>
      </c>
      <c r="C6" s="219"/>
      <c r="D6" s="220"/>
      <c r="E6" s="220"/>
      <c r="F6" s="221"/>
      <c r="G6" s="113"/>
      <c r="H6" s="21"/>
    </row>
    <row r="7" spans="1:8" s="20" customFormat="1">
      <c r="A7" s="51" t="s">
        <v>128</v>
      </c>
      <c r="B7" s="7" t="s">
        <v>129</v>
      </c>
      <c r="C7" s="14" t="s">
        <v>53</v>
      </c>
      <c r="D7" s="8">
        <v>480</v>
      </c>
      <c r="E7" s="99"/>
      <c r="F7" s="91">
        <f>ROUND(D7,2)*ROUND(E7,2)</f>
        <v>0</v>
      </c>
      <c r="G7" s="113"/>
      <c r="H7" s="21"/>
    </row>
    <row r="8" spans="1:8" s="20" customFormat="1">
      <c r="A8" s="51" t="s">
        <v>132</v>
      </c>
      <c r="B8" s="7" t="s">
        <v>130</v>
      </c>
      <c r="C8" s="14" t="s">
        <v>53</v>
      </c>
      <c r="D8" s="8">
        <v>323</v>
      </c>
      <c r="E8" s="99"/>
      <c r="F8" s="91">
        <f>ROUND(D8,2)*ROUND(E8,2)</f>
        <v>0</v>
      </c>
      <c r="G8" s="113"/>
      <c r="H8" s="21"/>
    </row>
    <row r="9" spans="1:8" s="20" customFormat="1">
      <c r="A9" s="51" t="s">
        <v>126</v>
      </c>
      <c r="B9" s="68" t="s">
        <v>120</v>
      </c>
      <c r="C9" s="219"/>
      <c r="D9" s="220"/>
      <c r="E9" s="220"/>
      <c r="F9" s="221"/>
      <c r="G9" s="113"/>
      <c r="H9" s="21"/>
    </row>
    <row r="10" spans="1:8" s="20" customFormat="1">
      <c r="A10" s="51" t="s">
        <v>133</v>
      </c>
      <c r="B10" s="7" t="s">
        <v>129</v>
      </c>
      <c r="C10" s="14" t="s">
        <v>119</v>
      </c>
      <c r="D10" s="8">
        <v>46</v>
      </c>
      <c r="E10" s="99"/>
      <c r="F10" s="91">
        <f>ROUND(D10,2)*ROUND(E10,2)</f>
        <v>0</v>
      </c>
      <c r="G10" s="113"/>
      <c r="H10" s="21"/>
    </row>
    <row r="11" spans="1:8" s="20" customFormat="1">
      <c r="A11" s="51" t="s">
        <v>134</v>
      </c>
      <c r="B11" s="7" t="s">
        <v>130</v>
      </c>
      <c r="C11" s="14" t="s">
        <v>119</v>
      </c>
      <c r="D11" s="8">
        <v>48</v>
      </c>
      <c r="E11" s="99"/>
      <c r="F11" s="91">
        <f>ROUND(D11,2)*ROUND(E11,2)</f>
        <v>0</v>
      </c>
      <c r="G11" s="113"/>
      <c r="H11" s="21"/>
    </row>
    <row r="12" spans="1:8" s="20" customFormat="1">
      <c r="A12" s="51" t="s">
        <v>127</v>
      </c>
      <c r="B12" s="68" t="s">
        <v>121</v>
      </c>
      <c r="C12" s="219"/>
      <c r="D12" s="220"/>
      <c r="E12" s="220"/>
      <c r="F12" s="221"/>
      <c r="G12" s="113"/>
      <c r="H12" s="21"/>
    </row>
    <row r="13" spans="1:8" s="20" customFormat="1">
      <c r="A13" s="51" t="s">
        <v>135</v>
      </c>
      <c r="B13" s="7" t="s">
        <v>130</v>
      </c>
      <c r="C13" s="14" t="s">
        <v>49</v>
      </c>
      <c r="D13" s="8">
        <v>1</v>
      </c>
      <c r="E13" s="99"/>
      <c r="F13" s="91">
        <f>ROUND(D13,2)*ROUND(E13,2)</f>
        <v>0</v>
      </c>
      <c r="G13" s="113"/>
      <c r="H13" s="21"/>
    </row>
    <row r="14" spans="1:8" s="20" customFormat="1" ht="174">
      <c r="A14" s="52" t="s">
        <v>25</v>
      </c>
      <c r="B14" s="104" t="s">
        <v>493</v>
      </c>
      <c r="C14" s="192"/>
      <c r="D14" s="193"/>
      <c r="E14" s="193"/>
      <c r="F14" s="194"/>
      <c r="G14" s="113"/>
      <c r="H14" s="21"/>
    </row>
    <row r="15" spans="1:8" s="20" customFormat="1" ht="42.75">
      <c r="A15" s="51" t="s">
        <v>136</v>
      </c>
      <c r="B15" s="7" t="s">
        <v>138</v>
      </c>
      <c r="C15" s="14" t="s">
        <v>69</v>
      </c>
      <c r="D15" s="8">
        <v>1</v>
      </c>
      <c r="E15" s="99"/>
      <c r="F15" s="91">
        <f>ROUND(D15,2)*ROUND(E15,2)</f>
        <v>0</v>
      </c>
      <c r="G15" s="113"/>
      <c r="H15" s="21"/>
    </row>
    <row r="16" spans="1:8" s="20" customFormat="1" ht="42.75">
      <c r="A16" s="51" t="s">
        <v>137</v>
      </c>
      <c r="B16" s="7" t="s">
        <v>139</v>
      </c>
      <c r="C16" s="14" t="s">
        <v>69</v>
      </c>
      <c r="D16" s="8">
        <v>1</v>
      </c>
      <c r="E16" s="99"/>
      <c r="F16" s="91">
        <f>ROUND(D16,2)*ROUND(E16,2)</f>
        <v>0</v>
      </c>
      <c r="G16" s="113"/>
      <c r="H16" s="21"/>
    </row>
    <row r="17" spans="1:8" ht="271.5">
      <c r="A17" s="50" t="s">
        <v>28</v>
      </c>
      <c r="B17" s="9" t="s">
        <v>82</v>
      </c>
      <c r="C17" s="237"/>
      <c r="D17" s="238"/>
      <c r="E17" s="238"/>
      <c r="F17" s="239"/>
      <c r="H17" s="26"/>
    </row>
    <row r="18" spans="1:8" s="20" customFormat="1">
      <c r="A18" s="51" t="s">
        <v>29</v>
      </c>
      <c r="B18" s="68" t="s">
        <v>8</v>
      </c>
      <c r="C18" s="240"/>
      <c r="D18" s="241"/>
      <c r="E18" s="241"/>
      <c r="F18" s="242"/>
      <c r="G18" s="113"/>
      <c r="H18" s="21"/>
    </row>
    <row r="19" spans="1:8" s="20" customFormat="1">
      <c r="A19" s="51" t="s">
        <v>140</v>
      </c>
      <c r="B19" s="7" t="s">
        <v>129</v>
      </c>
      <c r="C19" s="14" t="s">
        <v>69</v>
      </c>
      <c r="D19" s="8">
        <v>55</v>
      </c>
      <c r="E19" s="99"/>
      <c r="F19" s="91">
        <f>ROUND(D19,2)*ROUND(E19,2)</f>
        <v>0</v>
      </c>
      <c r="G19" s="113"/>
      <c r="H19" s="21"/>
    </row>
    <row r="20" spans="1:8" s="20" customFormat="1">
      <c r="A20" s="51" t="s">
        <v>141</v>
      </c>
      <c r="B20" s="7" t="s">
        <v>130</v>
      </c>
      <c r="C20" s="14" t="s">
        <v>69</v>
      </c>
      <c r="D20" s="8">
        <v>55</v>
      </c>
      <c r="E20" s="99"/>
      <c r="F20" s="91">
        <f>ROUND(D20,2)*ROUND(E20,2)</f>
        <v>0</v>
      </c>
      <c r="G20" s="113"/>
      <c r="H20" s="21"/>
    </row>
    <row r="21" spans="1:8" s="20" customFormat="1">
      <c r="A21" s="51" t="s">
        <v>30</v>
      </c>
      <c r="B21" s="68" t="s">
        <v>46</v>
      </c>
      <c r="C21" s="219"/>
      <c r="D21" s="220"/>
      <c r="E21" s="220"/>
      <c r="F21" s="221"/>
      <c r="G21" s="113"/>
      <c r="H21" s="21"/>
    </row>
    <row r="22" spans="1:8" s="20" customFormat="1">
      <c r="A22" s="51" t="s">
        <v>142</v>
      </c>
      <c r="B22" s="7" t="s">
        <v>129</v>
      </c>
      <c r="C22" s="14" t="s">
        <v>53</v>
      </c>
      <c r="D22" s="8">
        <v>390</v>
      </c>
      <c r="E22" s="99"/>
      <c r="F22" s="91">
        <f>ROUND(D22,2)*ROUND(E22,2)</f>
        <v>0</v>
      </c>
      <c r="G22" s="113"/>
      <c r="H22" s="21"/>
    </row>
    <row r="23" spans="1:8" s="20" customFormat="1">
      <c r="A23" s="51" t="s">
        <v>143</v>
      </c>
      <c r="B23" s="7" t="s">
        <v>130</v>
      </c>
      <c r="C23" s="14" t="s">
        <v>53</v>
      </c>
      <c r="D23" s="8">
        <v>240</v>
      </c>
      <c r="E23" s="99"/>
      <c r="F23" s="91">
        <f>ROUND(D23,2)*ROUND(E23,2)</f>
        <v>0</v>
      </c>
      <c r="G23" s="113"/>
      <c r="H23" s="21"/>
    </row>
    <row r="24" spans="1:8" ht="164.25" customHeight="1">
      <c r="A24" s="51" t="s">
        <v>31</v>
      </c>
      <c r="B24" s="11" t="s">
        <v>490</v>
      </c>
      <c r="C24" s="192"/>
      <c r="D24" s="193"/>
      <c r="E24" s="193"/>
      <c r="F24" s="194"/>
    </row>
    <row r="25" spans="1:8" s="20" customFormat="1">
      <c r="A25" s="51" t="s">
        <v>144</v>
      </c>
      <c r="B25" s="7" t="s">
        <v>129</v>
      </c>
      <c r="C25" s="14" t="s">
        <v>69</v>
      </c>
      <c r="D25" s="8">
        <v>1</v>
      </c>
      <c r="E25" s="99"/>
      <c r="F25" s="91">
        <f>ROUND(D25,2)*ROUND(E25,2)</f>
        <v>0</v>
      </c>
      <c r="G25" s="113"/>
      <c r="H25" s="21"/>
    </row>
    <row r="26" spans="1:8" s="20" customFormat="1">
      <c r="A26" s="51" t="s">
        <v>145</v>
      </c>
      <c r="B26" s="7" t="s">
        <v>130</v>
      </c>
      <c r="C26" s="14" t="s">
        <v>69</v>
      </c>
      <c r="D26" s="8">
        <v>1</v>
      </c>
      <c r="E26" s="99"/>
      <c r="F26" s="91">
        <f>ROUND(D26,2)*ROUND(E26,2)</f>
        <v>0</v>
      </c>
      <c r="G26" s="113"/>
      <c r="H26" s="21"/>
    </row>
    <row r="27" spans="1:8" ht="119.25">
      <c r="A27" s="51" t="s">
        <v>47</v>
      </c>
      <c r="B27" s="11" t="s">
        <v>70</v>
      </c>
      <c r="C27" s="192"/>
      <c r="D27" s="193"/>
      <c r="E27" s="193"/>
      <c r="F27" s="194"/>
    </row>
    <row r="28" spans="1:8" s="20" customFormat="1">
      <c r="A28" s="51" t="s">
        <v>146</v>
      </c>
      <c r="B28" s="7" t="s">
        <v>129</v>
      </c>
      <c r="C28" s="14" t="s">
        <v>49</v>
      </c>
      <c r="D28" s="8">
        <v>15</v>
      </c>
      <c r="E28" s="99"/>
      <c r="F28" s="91">
        <f>ROUND(D28*E28,2)</f>
        <v>0</v>
      </c>
      <c r="G28" s="113"/>
      <c r="H28" s="21"/>
    </row>
    <row r="29" spans="1:8" s="20" customFormat="1">
      <c r="A29" s="51" t="s">
        <v>147</v>
      </c>
      <c r="B29" s="7" t="s">
        <v>130</v>
      </c>
      <c r="C29" s="14" t="s">
        <v>49</v>
      </c>
      <c r="D29" s="8">
        <v>15</v>
      </c>
      <c r="E29" s="99"/>
      <c r="F29" s="91">
        <f>ROUND(D29*E29,2)</f>
        <v>0</v>
      </c>
      <c r="G29" s="113"/>
      <c r="H29" s="21"/>
    </row>
    <row r="30" spans="1:8" ht="135" customHeight="1">
      <c r="A30" s="58" t="s">
        <v>32</v>
      </c>
      <c r="B30" s="3" t="s">
        <v>72</v>
      </c>
      <c r="C30" s="192"/>
      <c r="D30" s="193"/>
      <c r="E30" s="193"/>
      <c r="F30" s="194"/>
    </row>
    <row r="31" spans="1:8" s="20" customFormat="1">
      <c r="A31" s="51" t="s">
        <v>148</v>
      </c>
      <c r="B31" s="7" t="s">
        <v>129</v>
      </c>
      <c r="C31" s="14" t="s">
        <v>49</v>
      </c>
      <c r="D31" s="8">
        <v>5</v>
      </c>
      <c r="E31" s="99"/>
      <c r="F31" s="91">
        <f>ROUND(D31,2)*ROUND(E31,2)</f>
        <v>0</v>
      </c>
      <c r="G31" s="113"/>
      <c r="H31" s="21"/>
    </row>
    <row r="32" spans="1:8" s="20" customFormat="1">
      <c r="A32" s="51" t="s">
        <v>149</v>
      </c>
      <c r="B32" s="7" t="s">
        <v>130</v>
      </c>
      <c r="C32" s="14" t="s">
        <v>49</v>
      </c>
      <c r="D32" s="8">
        <v>5</v>
      </c>
      <c r="E32" s="99"/>
      <c r="F32" s="91">
        <f>ROUND(D32,2)*ROUND(E32,2)</f>
        <v>0</v>
      </c>
      <c r="G32" s="113"/>
      <c r="H32" s="21"/>
    </row>
    <row r="33" spans="1:8" ht="158.25">
      <c r="A33" s="58" t="s">
        <v>71</v>
      </c>
      <c r="B33" s="11" t="s">
        <v>73</v>
      </c>
      <c r="C33" s="192"/>
      <c r="D33" s="193"/>
      <c r="E33" s="193"/>
      <c r="F33" s="194"/>
    </row>
    <row r="34" spans="1:8" s="20" customFormat="1">
      <c r="A34" s="51" t="s">
        <v>150</v>
      </c>
      <c r="B34" s="7" t="s">
        <v>129</v>
      </c>
      <c r="C34" s="14" t="s">
        <v>49</v>
      </c>
      <c r="D34" s="8">
        <v>10</v>
      </c>
      <c r="E34" s="99"/>
      <c r="F34" s="91">
        <f>ROUND(D34,2)*ROUND(E34,2)</f>
        <v>0</v>
      </c>
      <c r="G34" s="113"/>
      <c r="H34" s="21"/>
    </row>
    <row r="35" spans="1:8" s="20" customFormat="1">
      <c r="A35" s="51" t="s">
        <v>151</v>
      </c>
      <c r="B35" s="7" t="s">
        <v>130</v>
      </c>
      <c r="C35" s="14" t="s">
        <v>49</v>
      </c>
      <c r="D35" s="8">
        <v>10</v>
      </c>
      <c r="E35" s="99"/>
      <c r="F35" s="91">
        <f>ROUND(D35,2)*ROUND(E35,2)</f>
        <v>0</v>
      </c>
      <c r="G35" s="113"/>
      <c r="H35" s="21"/>
    </row>
    <row r="36" spans="1:8" ht="86.25">
      <c r="A36" s="58" t="s">
        <v>33</v>
      </c>
      <c r="B36" s="11" t="s">
        <v>123</v>
      </c>
      <c r="C36" s="192"/>
      <c r="D36" s="193"/>
      <c r="E36" s="193"/>
      <c r="F36" s="194"/>
    </row>
    <row r="37" spans="1:8" s="20" customFormat="1">
      <c r="A37" s="51" t="s">
        <v>152</v>
      </c>
      <c r="B37" s="7" t="s">
        <v>129</v>
      </c>
      <c r="C37" s="14" t="s">
        <v>53</v>
      </c>
      <c r="D37" s="8">
        <v>820</v>
      </c>
      <c r="E37" s="99"/>
      <c r="F37" s="91">
        <f>ROUND(D37,2)*ROUND(E37,2)</f>
        <v>0</v>
      </c>
      <c r="G37" s="113"/>
      <c r="H37" s="21"/>
    </row>
    <row r="38" spans="1:8" s="20" customFormat="1">
      <c r="A38" s="51" t="s">
        <v>153</v>
      </c>
      <c r="B38" s="7" t="s">
        <v>130</v>
      </c>
      <c r="C38" s="14" t="s">
        <v>53</v>
      </c>
      <c r="D38" s="8">
        <v>600</v>
      </c>
      <c r="E38" s="99"/>
      <c r="F38" s="91">
        <f>ROUND(D38,2)*ROUND(E38,2)</f>
        <v>0</v>
      </c>
      <c r="G38" s="113"/>
      <c r="H38" s="21"/>
    </row>
    <row r="39" spans="1:8" s="20" customFormat="1" ht="342.75">
      <c r="A39" s="58" t="s">
        <v>34</v>
      </c>
      <c r="B39" s="10" t="s">
        <v>90</v>
      </c>
      <c r="C39" s="192"/>
      <c r="D39" s="193"/>
      <c r="E39" s="193"/>
      <c r="F39" s="194"/>
      <c r="G39" s="113"/>
      <c r="H39" s="82"/>
    </row>
    <row r="40" spans="1:8" s="20" customFormat="1">
      <c r="A40" s="51" t="s">
        <v>154</v>
      </c>
      <c r="B40" s="7" t="s">
        <v>129</v>
      </c>
      <c r="C40" s="14" t="s">
        <v>69</v>
      </c>
      <c r="D40" s="8">
        <v>1</v>
      </c>
      <c r="E40" s="99"/>
      <c r="F40" s="91">
        <f>ROUND(D40,2)*ROUND(E40,2)</f>
        <v>0</v>
      </c>
      <c r="G40" s="113"/>
      <c r="H40" s="21"/>
    </row>
    <row r="41" spans="1:8" s="20" customFormat="1" ht="26.25" thickBot="1">
      <c r="A41" s="51" t="s">
        <v>155</v>
      </c>
      <c r="B41" s="7" t="s">
        <v>130</v>
      </c>
      <c r="C41" s="14" t="s">
        <v>69</v>
      </c>
      <c r="D41" s="8">
        <v>1</v>
      </c>
      <c r="E41" s="99"/>
      <c r="F41" s="91">
        <f>ROUND(D41,2)*ROUND(E41,2)</f>
        <v>0</v>
      </c>
      <c r="G41" s="113"/>
      <c r="H41" s="21"/>
    </row>
    <row r="42" spans="1:8" s="25" customFormat="1" ht="26.25" thickBot="1">
      <c r="A42" s="70"/>
      <c r="B42" s="80" t="s">
        <v>156</v>
      </c>
      <c r="C42" s="71"/>
      <c r="D42" s="72"/>
      <c r="E42" s="110" t="s">
        <v>50</v>
      </c>
      <c r="F42" s="105">
        <f>F7+F10+F15+F19+F22+F25+F28+F31+F34+F37+F40</f>
        <v>0</v>
      </c>
      <c r="G42" s="113"/>
      <c r="H42" s="23"/>
    </row>
    <row r="43" spans="1:8" s="25" customFormat="1" ht="26.25" thickBot="1">
      <c r="A43" s="73"/>
      <c r="B43" s="81" t="s">
        <v>157</v>
      </c>
      <c r="C43" s="74"/>
      <c r="D43" s="75"/>
      <c r="E43" s="111" t="s">
        <v>50</v>
      </c>
      <c r="F43" s="106">
        <f>F8+F11+F13+F16+F20+F23+F26+F29+F32+F35+F38+F41</f>
        <v>0</v>
      </c>
      <c r="G43" s="113"/>
      <c r="H43" s="23"/>
    </row>
    <row r="44" spans="1:8" ht="26.25" thickBot="1">
      <c r="A44" s="6" t="s">
        <v>24</v>
      </c>
      <c r="B44" s="2" t="s">
        <v>6</v>
      </c>
      <c r="C44" s="195"/>
      <c r="D44" s="196"/>
      <c r="E44" s="196"/>
      <c r="F44" s="197"/>
    </row>
    <row r="45" spans="1:8" ht="143.25">
      <c r="A45" s="58" t="s">
        <v>23</v>
      </c>
      <c r="B45" s="63" t="s">
        <v>190</v>
      </c>
      <c r="C45" s="192"/>
      <c r="D45" s="193"/>
      <c r="E45" s="193"/>
      <c r="F45" s="194"/>
    </row>
    <row r="46" spans="1:8" s="20" customFormat="1">
      <c r="A46" s="51" t="s">
        <v>188</v>
      </c>
      <c r="B46" s="7" t="s">
        <v>129</v>
      </c>
      <c r="C46" s="14" t="s">
        <v>53</v>
      </c>
      <c r="D46" s="8">
        <v>1725</v>
      </c>
      <c r="E46" s="99"/>
      <c r="F46" s="91">
        <f>ROUND(D46,2)*ROUND(E46,2)</f>
        <v>0</v>
      </c>
      <c r="G46" s="113"/>
      <c r="H46" s="21"/>
    </row>
    <row r="47" spans="1:8" s="20" customFormat="1">
      <c r="A47" s="51" t="s">
        <v>189</v>
      </c>
      <c r="B47" s="7" t="s">
        <v>130</v>
      </c>
      <c r="C47" s="14" t="s">
        <v>53</v>
      </c>
      <c r="D47" s="8">
        <v>1066</v>
      </c>
      <c r="E47" s="99"/>
      <c r="F47" s="91">
        <f>ROUND(D47,2)*ROUND(E47,2)</f>
        <v>0</v>
      </c>
      <c r="G47" s="113"/>
      <c r="H47" s="21"/>
    </row>
    <row r="48" spans="1:8" ht="143.25">
      <c r="A48" s="58" t="s">
        <v>27</v>
      </c>
      <c r="B48" s="63" t="s">
        <v>191</v>
      </c>
      <c r="C48" s="192"/>
      <c r="D48" s="193"/>
      <c r="E48" s="193"/>
      <c r="F48" s="194"/>
    </row>
    <row r="49" spans="1:23" s="20" customFormat="1">
      <c r="A49" s="51" t="s">
        <v>160</v>
      </c>
      <c r="B49" s="7" t="s">
        <v>129</v>
      </c>
      <c r="C49" s="14" t="s">
        <v>86</v>
      </c>
      <c r="D49" s="8">
        <v>1250</v>
      </c>
      <c r="E49" s="99"/>
      <c r="F49" s="91">
        <f>ROUND(D49,2)*ROUND(E49,2)</f>
        <v>0</v>
      </c>
      <c r="G49" s="113"/>
      <c r="H49" s="21"/>
    </row>
    <row r="50" spans="1:23" s="20" customFormat="1">
      <c r="A50" s="51" t="s">
        <v>161</v>
      </c>
      <c r="B50" s="7" t="s">
        <v>130</v>
      </c>
      <c r="C50" s="14" t="s">
        <v>86</v>
      </c>
      <c r="D50" s="8">
        <v>650</v>
      </c>
      <c r="E50" s="99"/>
      <c r="F50" s="91">
        <f>ROUND(D50,2)*ROUND(E50,2)</f>
        <v>0</v>
      </c>
      <c r="G50" s="113"/>
      <c r="H50" s="21"/>
    </row>
    <row r="51" spans="1:23" s="20" customFormat="1" ht="131.25">
      <c r="A51" s="117" t="s">
        <v>17</v>
      </c>
      <c r="B51" s="64" t="s">
        <v>194</v>
      </c>
      <c r="C51" s="243"/>
      <c r="D51" s="244"/>
      <c r="E51" s="244"/>
      <c r="F51" s="245"/>
      <c r="G51" s="113"/>
    </row>
    <row r="52" spans="1:23" s="20" customFormat="1">
      <c r="A52" s="51" t="s">
        <v>192</v>
      </c>
      <c r="B52" s="7" t="s">
        <v>129</v>
      </c>
      <c r="C52" s="14" t="s">
        <v>53</v>
      </c>
      <c r="D52" s="8">
        <v>5</v>
      </c>
      <c r="E52" s="99"/>
      <c r="F52" s="91">
        <f>ROUND(D52,2)*ROUND(E52,2)</f>
        <v>0</v>
      </c>
      <c r="G52" s="113"/>
      <c r="H52" s="21"/>
    </row>
    <row r="53" spans="1:23" s="20" customFormat="1">
      <c r="A53" s="51" t="s">
        <v>193</v>
      </c>
      <c r="B53" s="7" t="s">
        <v>130</v>
      </c>
      <c r="C53" s="14" t="s">
        <v>53</v>
      </c>
      <c r="D53" s="8">
        <v>7</v>
      </c>
      <c r="E53" s="99"/>
      <c r="F53" s="91">
        <f>ROUND(D53,2)*ROUND(E53,2)</f>
        <v>0</v>
      </c>
      <c r="G53" s="113"/>
      <c r="H53" s="21"/>
    </row>
    <row r="54" spans="1:23" s="20" customFormat="1" ht="177" customHeight="1">
      <c r="A54" s="53" t="s">
        <v>39</v>
      </c>
      <c r="B54" s="30" t="s">
        <v>116</v>
      </c>
      <c r="C54" s="201"/>
      <c r="D54" s="202"/>
      <c r="E54" s="202"/>
      <c r="F54" s="203"/>
      <c r="G54" s="113"/>
      <c r="H54" s="21"/>
    </row>
    <row r="55" spans="1:23" s="20" customFormat="1" ht="389.25">
      <c r="A55" s="53"/>
      <c r="B55" s="31" t="s">
        <v>288</v>
      </c>
      <c r="C55" s="246"/>
      <c r="D55" s="247"/>
      <c r="E55" s="247"/>
      <c r="F55" s="248"/>
      <c r="G55" s="113"/>
      <c r="H55" s="27"/>
    </row>
    <row r="56" spans="1:23">
      <c r="A56" s="51" t="s">
        <v>195</v>
      </c>
      <c r="B56" s="68" t="s">
        <v>124</v>
      </c>
      <c r="C56" s="204"/>
      <c r="D56" s="205"/>
      <c r="E56" s="205"/>
      <c r="F56" s="206"/>
      <c r="I56" s="22"/>
      <c r="J56" s="22"/>
      <c r="K56" s="22"/>
      <c r="L56" s="22"/>
      <c r="M56" s="22"/>
      <c r="N56" s="22"/>
      <c r="O56" s="22"/>
      <c r="P56" s="22"/>
      <c r="Q56" s="22"/>
      <c r="R56" s="22"/>
      <c r="S56" s="22"/>
      <c r="T56" s="22"/>
      <c r="U56" s="22"/>
      <c r="V56" s="22"/>
      <c r="W56" s="22"/>
    </row>
    <row r="57" spans="1:23" s="20" customFormat="1">
      <c r="A57" s="51" t="s">
        <v>196</v>
      </c>
      <c r="B57" s="7" t="s">
        <v>129</v>
      </c>
      <c r="C57" s="14" t="s">
        <v>83</v>
      </c>
      <c r="D57" s="8">
        <v>320</v>
      </c>
      <c r="E57" s="99"/>
      <c r="F57" s="91">
        <f>ROUND(D57,2)*ROUND(E57,2)</f>
        <v>0</v>
      </c>
      <c r="G57" s="113"/>
      <c r="H57" s="21"/>
    </row>
    <row r="58" spans="1:23" s="20" customFormat="1">
      <c r="A58" s="51" t="s">
        <v>197</v>
      </c>
      <c r="B58" s="7" t="s">
        <v>130</v>
      </c>
      <c r="C58" s="14" t="s">
        <v>83</v>
      </c>
      <c r="D58" s="8">
        <v>220</v>
      </c>
      <c r="E58" s="99"/>
      <c r="F58" s="91">
        <f>ROUND(D58,2)*ROUND(E58,2)</f>
        <v>0</v>
      </c>
      <c r="G58" s="113"/>
      <c r="H58" s="21"/>
    </row>
    <row r="59" spans="1:23">
      <c r="A59" s="51" t="s">
        <v>198</v>
      </c>
      <c r="B59" s="68" t="s">
        <v>158</v>
      </c>
      <c r="C59" s="219"/>
      <c r="D59" s="220"/>
      <c r="E59" s="220"/>
      <c r="F59" s="221"/>
      <c r="I59" s="22"/>
      <c r="J59" s="22"/>
      <c r="K59" s="22"/>
      <c r="L59" s="22"/>
      <c r="M59" s="22"/>
      <c r="N59" s="22"/>
      <c r="O59" s="22"/>
      <c r="P59" s="22"/>
      <c r="Q59" s="22"/>
      <c r="R59" s="22"/>
      <c r="S59" s="22"/>
      <c r="T59" s="22"/>
      <c r="U59" s="22"/>
      <c r="V59" s="22"/>
      <c r="W59" s="22"/>
    </row>
    <row r="60" spans="1:23" s="20" customFormat="1">
      <c r="A60" s="51" t="s">
        <v>199</v>
      </c>
      <c r="B60" s="7" t="s">
        <v>129</v>
      </c>
      <c r="C60" s="14" t="s">
        <v>83</v>
      </c>
      <c r="D60" s="8">
        <v>3.5</v>
      </c>
      <c r="E60" s="99"/>
      <c r="F60" s="91">
        <f>ROUND(D60,2)*ROUND(E60,2)</f>
        <v>0</v>
      </c>
      <c r="G60" s="113"/>
      <c r="H60" s="21"/>
    </row>
    <row r="61" spans="1:23" s="20" customFormat="1">
      <c r="A61" s="51" t="s">
        <v>200</v>
      </c>
      <c r="B61" s="7" t="s">
        <v>130</v>
      </c>
      <c r="C61" s="14" t="s">
        <v>83</v>
      </c>
      <c r="D61" s="8">
        <v>2.5</v>
      </c>
      <c r="E61" s="99"/>
      <c r="F61" s="91">
        <f>ROUND(D61,2)*ROUND(E61,2)</f>
        <v>0</v>
      </c>
      <c r="G61" s="113"/>
      <c r="H61" s="21"/>
    </row>
    <row r="62" spans="1:23" ht="28.5">
      <c r="A62" s="51" t="s">
        <v>201</v>
      </c>
      <c r="B62" s="68" t="s">
        <v>159</v>
      </c>
      <c r="C62" s="219"/>
      <c r="D62" s="220"/>
      <c r="E62" s="220"/>
      <c r="F62" s="221"/>
      <c r="I62" s="22"/>
      <c r="J62" s="22"/>
      <c r="K62" s="22"/>
      <c r="L62" s="22"/>
      <c r="M62" s="22"/>
      <c r="N62" s="22"/>
      <c r="O62" s="22"/>
      <c r="P62" s="22"/>
      <c r="Q62" s="22"/>
      <c r="R62" s="22"/>
      <c r="S62" s="22"/>
      <c r="T62" s="22"/>
      <c r="U62" s="22"/>
      <c r="V62" s="22"/>
      <c r="W62" s="22"/>
    </row>
    <row r="63" spans="1:23" s="20" customFormat="1">
      <c r="A63" s="51" t="s">
        <v>202</v>
      </c>
      <c r="B63" s="7" t="s">
        <v>129</v>
      </c>
      <c r="C63" s="14" t="s">
        <v>83</v>
      </c>
      <c r="D63" s="8">
        <v>97</v>
      </c>
      <c r="E63" s="99"/>
      <c r="F63" s="91">
        <f>ROUND(D63,2)*ROUND(E63,2)</f>
        <v>0</v>
      </c>
      <c r="G63" s="113"/>
      <c r="H63" s="21"/>
    </row>
    <row r="64" spans="1:23" s="20" customFormat="1">
      <c r="A64" s="51" t="s">
        <v>203</v>
      </c>
      <c r="B64" s="7" t="s">
        <v>130</v>
      </c>
      <c r="C64" s="14" t="s">
        <v>83</v>
      </c>
      <c r="D64" s="8">
        <v>45</v>
      </c>
      <c r="E64" s="99"/>
      <c r="F64" s="91">
        <f>ROUND(D64,2)*ROUND(E64,2)</f>
        <v>0</v>
      </c>
      <c r="G64" s="113"/>
      <c r="H64" s="21"/>
    </row>
    <row r="65" spans="1:24" ht="273.75">
      <c r="A65" s="51" t="s">
        <v>18</v>
      </c>
      <c r="B65" s="63" t="s">
        <v>289</v>
      </c>
      <c r="C65" s="192"/>
      <c r="D65" s="193"/>
      <c r="E65" s="193"/>
      <c r="F65" s="194"/>
    </row>
    <row r="66" spans="1:24" s="20" customFormat="1">
      <c r="A66" s="51" t="s">
        <v>118</v>
      </c>
      <c r="B66" s="7" t="s">
        <v>129</v>
      </c>
      <c r="C66" s="14" t="s">
        <v>83</v>
      </c>
      <c r="D66" s="8">
        <v>320</v>
      </c>
      <c r="E66" s="99"/>
      <c r="F66" s="91">
        <f>ROUND(D66,2)*ROUND(E66,2)</f>
        <v>0</v>
      </c>
      <c r="G66" s="113"/>
      <c r="H66" s="21"/>
    </row>
    <row r="67" spans="1:24" s="20" customFormat="1">
      <c r="A67" s="51" t="s">
        <v>169</v>
      </c>
      <c r="B67" s="7" t="s">
        <v>130</v>
      </c>
      <c r="C67" s="14" t="s">
        <v>83</v>
      </c>
      <c r="D67" s="8">
        <v>220</v>
      </c>
      <c r="E67" s="99"/>
      <c r="F67" s="91">
        <f>ROUND(D67,2)*ROUND(E67,2)</f>
        <v>0</v>
      </c>
      <c r="G67" s="113"/>
      <c r="H67" s="21"/>
    </row>
    <row r="68" spans="1:24" ht="272.25">
      <c r="A68" s="51" t="s">
        <v>44</v>
      </c>
      <c r="B68" s="63" t="s">
        <v>163</v>
      </c>
      <c r="C68" s="192"/>
      <c r="D68" s="193"/>
      <c r="E68" s="193"/>
      <c r="F68" s="194"/>
    </row>
    <row r="69" spans="1:24" s="20" customFormat="1">
      <c r="A69" s="51" t="s">
        <v>171</v>
      </c>
      <c r="B69" s="7" t="s">
        <v>129</v>
      </c>
      <c r="C69" s="14" t="s">
        <v>83</v>
      </c>
      <c r="D69" s="8">
        <v>495</v>
      </c>
      <c r="E69" s="99"/>
      <c r="F69" s="91">
        <f>ROUND(D69,2)*ROUND(E69,2)</f>
        <v>0</v>
      </c>
      <c r="G69" s="113"/>
      <c r="H69" s="21"/>
    </row>
    <row r="70" spans="1:24" s="20" customFormat="1">
      <c r="A70" s="51" t="s">
        <v>172</v>
      </c>
      <c r="B70" s="7" t="s">
        <v>130</v>
      </c>
      <c r="C70" s="14" t="s">
        <v>83</v>
      </c>
      <c r="D70" s="8">
        <v>575</v>
      </c>
      <c r="E70" s="99"/>
      <c r="F70" s="91">
        <f>ROUND(D70,2)*ROUND(E70,2)</f>
        <v>0</v>
      </c>
      <c r="G70" s="113"/>
      <c r="H70" s="21"/>
    </row>
    <row r="71" spans="1:24" ht="143.25">
      <c r="A71" s="51" t="s">
        <v>45</v>
      </c>
      <c r="B71" s="63" t="s">
        <v>204</v>
      </c>
      <c r="C71" s="192"/>
      <c r="D71" s="193"/>
      <c r="E71" s="193"/>
      <c r="F71" s="194"/>
    </row>
    <row r="72" spans="1:24" s="20" customFormat="1">
      <c r="A72" s="51" t="s">
        <v>290</v>
      </c>
      <c r="B72" s="7" t="s">
        <v>129</v>
      </c>
      <c r="C72" s="14" t="s">
        <v>86</v>
      </c>
      <c r="D72" s="8">
        <v>406</v>
      </c>
      <c r="E72" s="99"/>
      <c r="F72" s="91">
        <f>ROUND(D72,2)*ROUND(E72,2)</f>
        <v>0</v>
      </c>
      <c r="G72" s="113"/>
      <c r="H72" s="21"/>
    </row>
    <row r="73" spans="1:24" s="20" customFormat="1">
      <c r="A73" s="51" t="s">
        <v>291</v>
      </c>
      <c r="B73" s="7" t="s">
        <v>130</v>
      </c>
      <c r="C73" s="14" t="s">
        <v>86</v>
      </c>
      <c r="D73" s="8">
        <v>300</v>
      </c>
      <c r="E73" s="99"/>
      <c r="F73" s="91">
        <f>ROUND(D73,2)*ROUND(E73,2)</f>
        <v>0</v>
      </c>
      <c r="G73" s="113"/>
      <c r="H73" s="21"/>
    </row>
    <row r="74" spans="1:24" ht="250.5">
      <c r="A74" s="53" t="s">
        <v>174</v>
      </c>
      <c r="B74" s="33" t="s">
        <v>162</v>
      </c>
      <c r="C74" s="207"/>
      <c r="D74" s="208"/>
      <c r="E74" s="208"/>
      <c r="F74" s="209"/>
      <c r="H74" s="32"/>
    </row>
    <row r="75" spans="1:24" s="24" customFormat="1">
      <c r="A75" s="54" t="s">
        <v>292</v>
      </c>
      <c r="B75" s="68" t="s">
        <v>164</v>
      </c>
      <c r="C75" s="210"/>
      <c r="D75" s="211"/>
      <c r="E75" s="211"/>
      <c r="F75" s="212"/>
      <c r="G75" s="113"/>
      <c r="H75" s="16"/>
    </row>
    <row r="76" spans="1:24">
      <c r="A76" s="51" t="s">
        <v>293</v>
      </c>
      <c r="B76" s="7" t="s">
        <v>129</v>
      </c>
      <c r="C76" s="14" t="s">
        <v>83</v>
      </c>
      <c r="D76" s="8">
        <v>36</v>
      </c>
      <c r="E76" s="100"/>
      <c r="F76" s="91">
        <f>ROUND(D76,2)*ROUND(E76,2)</f>
        <v>0</v>
      </c>
      <c r="I76" s="22"/>
      <c r="J76" s="22"/>
      <c r="K76" s="22"/>
      <c r="L76" s="22"/>
      <c r="M76" s="22"/>
      <c r="N76" s="22"/>
      <c r="O76" s="22"/>
      <c r="P76" s="22"/>
      <c r="Q76" s="22"/>
      <c r="R76" s="22"/>
      <c r="S76" s="22"/>
      <c r="T76" s="22"/>
      <c r="U76" s="22"/>
      <c r="V76" s="22"/>
      <c r="W76" s="22"/>
      <c r="X76" s="22"/>
    </row>
    <row r="77" spans="1:24">
      <c r="A77" s="51" t="s">
        <v>294</v>
      </c>
      <c r="B77" s="7" t="s">
        <v>130</v>
      </c>
      <c r="C77" s="14" t="s">
        <v>83</v>
      </c>
      <c r="D77" s="8">
        <v>25</v>
      </c>
      <c r="E77" s="100"/>
      <c r="F77" s="91">
        <f>ROUND(D77,2)*ROUND(E77,2)</f>
        <v>0</v>
      </c>
      <c r="I77" s="22"/>
      <c r="J77" s="22"/>
      <c r="K77" s="22"/>
      <c r="L77" s="22"/>
      <c r="M77" s="22"/>
      <c r="N77" s="22"/>
      <c r="O77" s="22"/>
      <c r="P77" s="22"/>
      <c r="Q77" s="22"/>
      <c r="R77" s="22"/>
      <c r="S77" s="22"/>
      <c r="T77" s="22"/>
      <c r="U77" s="22"/>
      <c r="V77" s="22"/>
      <c r="W77" s="22"/>
      <c r="X77" s="22"/>
    </row>
    <row r="78" spans="1:24" s="24" customFormat="1" ht="28.5">
      <c r="A78" s="54" t="s">
        <v>295</v>
      </c>
      <c r="B78" s="68" t="s">
        <v>165</v>
      </c>
      <c r="C78" s="225"/>
      <c r="D78" s="226"/>
      <c r="E78" s="226"/>
      <c r="F78" s="227"/>
      <c r="G78" s="113"/>
      <c r="H78" s="16"/>
    </row>
    <row r="79" spans="1:24">
      <c r="A79" s="51" t="s">
        <v>296</v>
      </c>
      <c r="B79" s="7" t="s">
        <v>129</v>
      </c>
      <c r="C79" s="14" t="s">
        <v>83</v>
      </c>
      <c r="D79" s="8">
        <v>192</v>
      </c>
      <c r="E79" s="100"/>
      <c r="F79" s="91">
        <f>ROUND(D79,2)*ROUND(E79,2)</f>
        <v>0</v>
      </c>
      <c r="I79" s="22"/>
      <c r="J79" s="22"/>
      <c r="K79" s="22"/>
      <c r="L79" s="22"/>
      <c r="M79" s="22"/>
      <c r="N79" s="22"/>
      <c r="O79" s="22"/>
      <c r="P79" s="22"/>
      <c r="Q79" s="22"/>
      <c r="R79" s="22"/>
      <c r="S79" s="22"/>
      <c r="T79" s="22"/>
      <c r="U79" s="22"/>
      <c r="V79" s="22"/>
      <c r="W79" s="22"/>
      <c r="X79" s="22"/>
    </row>
    <row r="80" spans="1:24">
      <c r="A80" s="51" t="s">
        <v>297</v>
      </c>
      <c r="B80" s="7" t="s">
        <v>130</v>
      </c>
      <c r="C80" s="14" t="s">
        <v>83</v>
      </c>
      <c r="D80" s="8">
        <v>139</v>
      </c>
      <c r="E80" s="100"/>
      <c r="F80" s="91">
        <f>ROUND(D80,2)*ROUND(E80,2)</f>
        <v>0</v>
      </c>
      <c r="I80" s="22"/>
      <c r="J80" s="22"/>
      <c r="K80" s="22"/>
      <c r="L80" s="22"/>
      <c r="M80" s="22"/>
      <c r="N80" s="22"/>
      <c r="O80" s="22"/>
      <c r="P80" s="22"/>
      <c r="Q80" s="22"/>
      <c r="R80" s="22"/>
      <c r="S80" s="22"/>
      <c r="T80" s="22"/>
      <c r="U80" s="22"/>
      <c r="V80" s="22"/>
      <c r="W80" s="22"/>
      <c r="X80" s="22"/>
    </row>
    <row r="81" spans="1:24" ht="102">
      <c r="A81" s="55" t="s">
        <v>176</v>
      </c>
      <c r="B81" s="63" t="s">
        <v>168</v>
      </c>
      <c r="C81" s="192"/>
      <c r="D81" s="193"/>
      <c r="E81" s="193"/>
      <c r="F81" s="194"/>
    </row>
    <row r="82" spans="1:24" s="20" customFormat="1">
      <c r="A82" s="51" t="s">
        <v>177</v>
      </c>
      <c r="B82" s="7" t="s">
        <v>129</v>
      </c>
      <c r="C82" s="14" t="s">
        <v>83</v>
      </c>
      <c r="D82" s="8">
        <v>78</v>
      </c>
      <c r="E82" s="99"/>
      <c r="F82" s="91">
        <f>ROUND(D82,2)*ROUND(E82,2)</f>
        <v>0</v>
      </c>
      <c r="G82" s="113"/>
      <c r="H82" s="21"/>
    </row>
    <row r="83" spans="1:24" s="20" customFormat="1">
      <c r="A83" s="51" t="s">
        <v>178</v>
      </c>
      <c r="B83" s="7" t="s">
        <v>130</v>
      </c>
      <c r="C83" s="14" t="s">
        <v>83</v>
      </c>
      <c r="D83" s="8">
        <v>87</v>
      </c>
      <c r="E83" s="99"/>
      <c r="F83" s="91">
        <f>ROUND(D83,2)*ROUND(E83,2)</f>
        <v>0</v>
      </c>
      <c r="G83" s="113"/>
      <c r="H83" s="21"/>
    </row>
    <row r="84" spans="1:24" ht="93.75" customHeight="1">
      <c r="A84" s="55" t="s">
        <v>179</v>
      </c>
      <c r="B84" s="63" t="s">
        <v>170</v>
      </c>
      <c r="C84" s="192"/>
      <c r="D84" s="193"/>
      <c r="E84" s="193"/>
      <c r="F84" s="194"/>
    </row>
    <row r="85" spans="1:24" s="20" customFormat="1">
      <c r="A85" s="51" t="s">
        <v>181</v>
      </c>
      <c r="B85" s="7" t="s">
        <v>129</v>
      </c>
      <c r="C85" s="14" t="s">
        <v>83</v>
      </c>
      <c r="D85" s="8">
        <v>5</v>
      </c>
      <c r="E85" s="99"/>
      <c r="F85" s="91">
        <f>ROUND(D85,2)*ROUND(E85,2)</f>
        <v>0</v>
      </c>
      <c r="G85" s="113"/>
      <c r="H85" s="21"/>
    </row>
    <row r="86" spans="1:24" s="20" customFormat="1">
      <c r="A86" s="51" t="s">
        <v>182</v>
      </c>
      <c r="B86" s="7" t="s">
        <v>130</v>
      </c>
      <c r="C86" s="14" t="s">
        <v>83</v>
      </c>
      <c r="D86" s="8">
        <v>4</v>
      </c>
      <c r="E86" s="99"/>
      <c r="F86" s="91">
        <f>ROUND(D86,2)*ROUND(E86,2)</f>
        <v>0</v>
      </c>
      <c r="G86" s="113"/>
      <c r="H86" s="21"/>
    </row>
    <row r="87" spans="1:24" ht="93" customHeight="1">
      <c r="A87" s="55" t="s">
        <v>183</v>
      </c>
      <c r="B87" s="63" t="s">
        <v>173</v>
      </c>
      <c r="C87" s="192"/>
      <c r="D87" s="193"/>
      <c r="E87" s="193"/>
      <c r="F87" s="194"/>
    </row>
    <row r="88" spans="1:24" s="20" customFormat="1">
      <c r="A88" s="51" t="s">
        <v>184</v>
      </c>
      <c r="B88" s="7" t="s">
        <v>129</v>
      </c>
      <c r="C88" s="14" t="s">
        <v>83</v>
      </c>
      <c r="D88" s="8">
        <v>26</v>
      </c>
      <c r="E88" s="99"/>
      <c r="F88" s="91">
        <f>ROUND(D88,2)*ROUND(E88,2)</f>
        <v>0</v>
      </c>
      <c r="G88" s="113"/>
      <c r="H88" s="21"/>
    </row>
    <row r="89" spans="1:24" s="20" customFormat="1">
      <c r="A89" s="51" t="s">
        <v>185</v>
      </c>
      <c r="B89" s="7" t="s">
        <v>130</v>
      </c>
      <c r="C89" s="14" t="s">
        <v>83</v>
      </c>
      <c r="D89" s="8">
        <v>13</v>
      </c>
      <c r="E89" s="99"/>
      <c r="F89" s="91">
        <f>ROUND(D89,2)*ROUND(E89,2)</f>
        <v>0</v>
      </c>
      <c r="G89" s="113"/>
      <c r="H89" s="21"/>
    </row>
    <row r="90" spans="1:24" ht="297" customHeight="1">
      <c r="A90" s="55" t="s">
        <v>187</v>
      </c>
      <c r="B90" s="34" t="s">
        <v>399</v>
      </c>
      <c r="C90" s="213"/>
      <c r="D90" s="214"/>
      <c r="E90" s="214"/>
      <c r="F90" s="215"/>
      <c r="H90" s="27"/>
      <c r="I90" s="22"/>
      <c r="J90" s="22"/>
      <c r="K90" s="22"/>
      <c r="L90" s="22"/>
      <c r="M90" s="22"/>
      <c r="N90" s="22"/>
      <c r="O90" s="22"/>
      <c r="P90" s="22"/>
      <c r="Q90" s="22"/>
      <c r="R90" s="22"/>
      <c r="S90" s="22"/>
      <c r="T90" s="22"/>
      <c r="U90" s="22"/>
      <c r="V90" s="22"/>
      <c r="W90" s="22"/>
    </row>
    <row r="91" spans="1:24" ht="54.75" customHeight="1">
      <c r="A91" s="51" t="s">
        <v>298</v>
      </c>
      <c r="B91" s="68" t="s">
        <v>166</v>
      </c>
      <c r="C91" s="219"/>
      <c r="D91" s="220"/>
      <c r="E91" s="220"/>
      <c r="F91" s="221"/>
      <c r="I91" s="22"/>
      <c r="J91" s="22"/>
      <c r="K91" s="22"/>
      <c r="L91" s="22"/>
      <c r="M91" s="22"/>
      <c r="N91" s="22"/>
      <c r="O91" s="22"/>
      <c r="P91" s="22"/>
      <c r="Q91" s="22"/>
      <c r="R91" s="22"/>
      <c r="S91" s="22"/>
      <c r="T91" s="22"/>
      <c r="U91" s="22"/>
      <c r="V91" s="22"/>
      <c r="W91" s="22"/>
    </row>
    <row r="92" spans="1:24">
      <c r="A92" s="51" t="s">
        <v>299</v>
      </c>
      <c r="B92" s="7" t="s">
        <v>129</v>
      </c>
      <c r="C92" s="14" t="s">
        <v>83</v>
      </c>
      <c r="D92" s="8">
        <v>285</v>
      </c>
      <c r="E92" s="100"/>
      <c r="F92" s="91">
        <f>ROUND(D92,2)*ROUND(E92,2)</f>
        <v>0</v>
      </c>
      <c r="I92" s="22"/>
      <c r="J92" s="22"/>
      <c r="K92" s="22"/>
      <c r="L92" s="22"/>
      <c r="M92" s="22"/>
      <c r="N92" s="22"/>
      <c r="O92" s="22"/>
      <c r="P92" s="22"/>
      <c r="Q92" s="22"/>
      <c r="R92" s="22"/>
      <c r="S92" s="22"/>
      <c r="T92" s="22"/>
      <c r="U92" s="22"/>
      <c r="V92" s="22"/>
      <c r="W92" s="22"/>
      <c r="X92" s="22"/>
    </row>
    <row r="93" spans="1:24">
      <c r="A93" s="51" t="s">
        <v>300</v>
      </c>
      <c r="B93" s="7" t="s">
        <v>130</v>
      </c>
      <c r="C93" s="14" t="s">
        <v>83</v>
      </c>
      <c r="D93" s="8">
        <v>164</v>
      </c>
      <c r="E93" s="100"/>
      <c r="F93" s="91">
        <f>ROUND(D93,2)*ROUND(E93,2)</f>
        <v>0</v>
      </c>
      <c r="I93" s="22"/>
      <c r="J93" s="22"/>
      <c r="K93" s="22"/>
      <c r="L93" s="22"/>
      <c r="M93" s="22"/>
      <c r="N93" s="22"/>
      <c r="O93" s="22"/>
      <c r="P93" s="22"/>
      <c r="Q93" s="22"/>
      <c r="R93" s="22"/>
      <c r="S93" s="22"/>
      <c r="T93" s="22"/>
      <c r="U93" s="22"/>
      <c r="V93" s="22"/>
      <c r="W93" s="22"/>
      <c r="X93" s="22"/>
    </row>
    <row r="94" spans="1:24" ht="28.5">
      <c r="A94" s="51" t="s">
        <v>301</v>
      </c>
      <c r="B94" s="68" t="s">
        <v>167</v>
      </c>
      <c r="C94" s="192"/>
      <c r="D94" s="193"/>
      <c r="E94" s="193"/>
      <c r="F94" s="194"/>
      <c r="I94" s="22"/>
      <c r="J94" s="22"/>
      <c r="K94" s="22"/>
      <c r="L94" s="22"/>
      <c r="M94" s="22"/>
      <c r="N94" s="22"/>
      <c r="O94" s="22"/>
      <c r="P94" s="22"/>
      <c r="Q94" s="22"/>
      <c r="R94" s="22"/>
      <c r="S94" s="22"/>
      <c r="T94" s="22"/>
      <c r="U94" s="22"/>
      <c r="V94" s="22"/>
      <c r="W94" s="22"/>
    </row>
    <row r="95" spans="1:24">
      <c r="A95" s="51" t="s">
        <v>302</v>
      </c>
      <c r="B95" s="7" t="s">
        <v>129</v>
      </c>
      <c r="C95" s="14" t="s">
        <v>83</v>
      </c>
      <c r="D95" s="8">
        <v>234</v>
      </c>
      <c r="E95" s="100"/>
      <c r="F95" s="91">
        <f>ROUND(D95,2)*ROUND(E95,2)</f>
        <v>0</v>
      </c>
      <c r="I95" s="22"/>
      <c r="J95" s="22"/>
      <c r="K95" s="22"/>
      <c r="L95" s="22"/>
      <c r="M95" s="22"/>
      <c r="N95" s="22"/>
      <c r="O95" s="22"/>
      <c r="P95" s="22"/>
      <c r="Q95" s="22"/>
      <c r="R95" s="22"/>
      <c r="S95" s="22"/>
      <c r="T95" s="22"/>
      <c r="U95" s="22"/>
      <c r="V95" s="22"/>
      <c r="W95" s="22"/>
      <c r="X95" s="22"/>
    </row>
    <row r="96" spans="1:24">
      <c r="A96" s="51" t="s">
        <v>303</v>
      </c>
      <c r="B96" s="7" t="s">
        <v>130</v>
      </c>
      <c r="C96" s="14" t="s">
        <v>83</v>
      </c>
      <c r="D96" s="8">
        <v>287</v>
      </c>
      <c r="E96" s="100"/>
      <c r="F96" s="91">
        <f>ROUND(D96,2)*ROUND(E96,2)</f>
        <v>0</v>
      </c>
      <c r="I96" s="22"/>
      <c r="J96" s="22"/>
      <c r="K96" s="22"/>
      <c r="L96" s="22"/>
      <c r="M96" s="22"/>
      <c r="N96" s="22"/>
      <c r="O96" s="22"/>
      <c r="P96" s="22"/>
      <c r="Q96" s="22"/>
      <c r="R96" s="22"/>
      <c r="S96" s="22"/>
      <c r="T96" s="22"/>
      <c r="U96" s="22"/>
      <c r="V96" s="22"/>
      <c r="W96" s="22"/>
      <c r="X96" s="22"/>
    </row>
    <row r="97" spans="1:24" ht="77.25" customHeight="1">
      <c r="A97" s="55" t="s">
        <v>205</v>
      </c>
      <c r="B97" s="63" t="s">
        <v>175</v>
      </c>
      <c r="C97" s="192"/>
      <c r="D97" s="193"/>
      <c r="E97" s="193"/>
      <c r="F97" s="194"/>
    </row>
    <row r="98" spans="1:24" s="20" customFormat="1">
      <c r="A98" s="51" t="s">
        <v>206</v>
      </c>
      <c r="B98" s="7" t="s">
        <v>130</v>
      </c>
      <c r="C98" s="14" t="s">
        <v>83</v>
      </c>
      <c r="D98" s="8">
        <v>2</v>
      </c>
      <c r="E98" s="99"/>
      <c r="F98" s="91">
        <f>ROUND(D98,2)*ROUND(E98,2)</f>
        <v>0</v>
      </c>
      <c r="G98" s="113"/>
      <c r="H98" s="21"/>
    </row>
    <row r="99" spans="1:24" ht="245.25" customHeight="1">
      <c r="A99" s="53" t="s">
        <v>207</v>
      </c>
      <c r="B99" s="47" t="s">
        <v>400</v>
      </c>
      <c r="C99" s="198" t="s">
        <v>5</v>
      </c>
      <c r="D99" s="199"/>
      <c r="E99" s="199"/>
      <c r="F99" s="200"/>
      <c r="I99" s="22"/>
      <c r="J99" s="22"/>
      <c r="K99" s="22"/>
      <c r="L99" s="22"/>
      <c r="M99" s="22"/>
      <c r="N99" s="22"/>
      <c r="O99" s="22"/>
      <c r="P99" s="22"/>
      <c r="Q99" s="22"/>
      <c r="R99" s="22"/>
      <c r="S99" s="22"/>
      <c r="T99" s="22"/>
      <c r="U99" s="22"/>
      <c r="V99" s="22"/>
      <c r="W99" s="22"/>
      <c r="X99" s="22"/>
    </row>
    <row r="100" spans="1:24" s="20" customFormat="1">
      <c r="A100" s="51" t="s">
        <v>208</v>
      </c>
      <c r="B100" s="7" t="s">
        <v>129</v>
      </c>
      <c r="C100" s="14" t="s">
        <v>83</v>
      </c>
      <c r="D100" s="8">
        <v>205</v>
      </c>
      <c r="E100" s="99"/>
      <c r="F100" s="91">
        <f>ROUND(D100,2)*ROUND(E100,2)</f>
        <v>0</v>
      </c>
      <c r="G100" s="113"/>
      <c r="H100" s="21"/>
    </row>
    <row r="101" spans="1:24" s="20" customFormat="1">
      <c r="A101" s="51" t="s">
        <v>209</v>
      </c>
      <c r="B101" s="7" t="s">
        <v>130</v>
      </c>
      <c r="C101" s="14" t="s">
        <v>83</v>
      </c>
      <c r="D101" s="8">
        <v>130</v>
      </c>
      <c r="E101" s="99"/>
      <c r="F101" s="91">
        <f>ROUND(D101,2)*ROUND(E101,2)</f>
        <v>0</v>
      </c>
      <c r="G101" s="113"/>
      <c r="H101" s="21"/>
    </row>
    <row r="102" spans="1:24" ht="203.25">
      <c r="A102" s="53" t="s">
        <v>210</v>
      </c>
      <c r="B102" s="102" t="s">
        <v>491</v>
      </c>
      <c r="C102" s="198" t="s">
        <v>5</v>
      </c>
      <c r="D102" s="199"/>
      <c r="E102" s="199"/>
      <c r="F102" s="200"/>
      <c r="I102" s="22"/>
      <c r="J102" s="22"/>
      <c r="K102" s="22"/>
      <c r="L102" s="22"/>
      <c r="M102" s="22"/>
      <c r="N102" s="22"/>
      <c r="O102" s="22"/>
      <c r="P102" s="22"/>
      <c r="Q102" s="22"/>
      <c r="R102" s="22"/>
      <c r="S102" s="22"/>
      <c r="T102" s="22"/>
      <c r="U102" s="22"/>
      <c r="V102" s="22"/>
      <c r="W102" s="22"/>
      <c r="X102" s="22"/>
    </row>
    <row r="103" spans="1:24" s="20" customFormat="1">
      <c r="A103" s="51" t="s">
        <v>211</v>
      </c>
      <c r="B103" s="7" t="s">
        <v>129</v>
      </c>
      <c r="C103" s="14" t="s">
        <v>83</v>
      </c>
      <c r="D103" s="8">
        <v>1334</v>
      </c>
      <c r="E103" s="99"/>
      <c r="F103" s="91">
        <f>ROUND(D103,2)*ROUND(E103,2)</f>
        <v>0</v>
      </c>
      <c r="G103" s="113"/>
      <c r="H103" s="21"/>
      <c r="M103" s="115"/>
    </row>
    <row r="104" spans="1:24" s="20" customFormat="1">
      <c r="A104" s="51" t="s">
        <v>212</v>
      </c>
      <c r="B104" s="7" t="s">
        <v>130</v>
      </c>
      <c r="C104" s="14" t="s">
        <v>83</v>
      </c>
      <c r="D104" s="8">
        <v>1105</v>
      </c>
      <c r="E104" s="99"/>
      <c r="F104" s="91">
        <f>ROUND(D104,2)*ROUND(E104,2)</f>
        <v>0</v>
      </c>
      <c r="G104" s="113"/>
      <c r="H104" s="21"/>
    </row>
    <row r="105" spans="1:24" ht="60">
      <c r="A105" s="53" t="s">
        <v>213</v>
      </c>
      <c r="B105" s="40" t="s">
        <v>180</v>
      </c>
      <c r="C105" s="198"/>
      <c r="D105" s="199"/>
      <c r="E105" s="199"/>
      <c r="F105" s="200"/>
      <c r="H105" s="29"/>
      <c r="I105" s="22"/>
      <c r="J105" s="22"/>
      <c r="K105" s="22"/>
      <c r="L105" s="22"/>
      <c r="M105" s="22"/>
      <c r="N105" s="22"/>
      <c r="O105" s="22"/>
      <c r="P105" s="22"/>
      <c r="Q105" s="22"/>
      <c r="R105" s="22"/>
      <c r="S105" s="22"/>
      <c r="T105" s="22"/>
      <c r="U105" s="22"/>
      <c r="V105" s="22"/>
      <c r="W105" s="22"/>
      <c r="X105" s="22"/>
    </row>
    <row r="106" spans="1:24" s="20" customFormat="1">
      <c r="A106" s="51" t="s">
        <v>214</v>
      </c>
      <c r="B106" s="7" t="s">
        <v>129</v>
      </c>
      <c r="C106" s="14" t="s">
        <v>86</v>
      </c>
      <c r="D106" s="8">
        <v>150</v>
      </c>
      <c r="E106" s="99"/>
      <c r="F106" s="91">
        <f>ROUND(D106,2)*ROUND(E106,2)</f>
        <v>0</v>
      </c>
      <c r="G106" s="113"/>
      <c r="H106" s="21"/>
    </row>
    <row r="107" spans="1:24" s="20" customFormat="1">
      <c r="A107" s="51" t="s">
        <v>215</v>
      </c>
      <c r="B107" s="7" t="s">
        <v>130</v>
      </c>
      <c r="C107" s="14" t="s">
        <v>86</v>
      </c>
      <c r="D107" s="8">
        <v>165</v>
      </c>
      <c r="E107" s="99"/>
      <c r="F107" s="91">
        <f>ROUND(D107,2)*ROUND(E107,2)</f>
        <v>0</v>
      </c>
      <c r="G107" s="113"/>
      <c r="H107" s="21"/>
    </row>
    <row r="108" spans="1:24" ht="114.75">
      <c r="A108" s="54" t="s">
        <v>216</v>
      </c>
      <c r="B108" s="45" t="s">
        <v>186</v>
      </c>
      <c r="C108" s="198"/>
      <c r="D108" s="199"/>
      <c r="E108" s="199"/>
      <c r="F108" s="200"/>
      <c r="I108" s="22"/>
      <c r="J108" s="22"/>
      <c r="K108" s="22"/>
      <c r="L108" s="22"/>
      <c r="M108" s="22"/>
      <c r="N108" s="22"/>
      <c r="O108" s="22"/>
      <c r="P108" s="22"/>
      <c r="Q108" s="22"/>
      <c r="R108" s="22"/>
      <c r="S108" s="22"/>
      <c r="T108" s="22"/>
      <c r="U108" s="22"/>
      <c r="V108" s="22"/>
      <c r="W108" s="22"/>
      <c r="X108" s="22"/>
    </row>
    <row r="109" spans="1:24" s="20" customFormat="1">
      <c r="A109" s="51" t="s">
        <v>217</v>
      </c>
      <c r="B109" s="7" t="s">
        <v>130</v>
      </c>
      <c r="C109" s="14" t="s">
        <v>69</v>
      </c>
      <c r="D109" s="8">
        <v>1</v>
      </c>
      <c r="E109" s="99"/>
      <c r="F109" s="91">
        <f>ROUND(D109,2)*ROUND(E109,2)</f>
        <v>0</v>
      </c>
      <c r="G109" s="113"/>
      <c r="H109" s="21"/>
    </row>
    <row r="110" spans="1:24" ht="282.75" customHeight="1">
      <c r="A110" s="54" t="s">
        <v>304</v>
      </c>
      <c r="B110" s="45" t="s">
        <v>499</v>
      </c>
      <c r="C110" s="198"/>
      <c r="D110" s="199"/>
      <c r="E110" s="199"/>
      <c r="F110" s="200"/>
      <c r="I110" s="22"/>
      <c r="J110" s="22"/>
      <c r="K110" s="22"/>
      <c r="L110" s="22"/>
      <c r="M110" s="22"/>
      <c r="N110" s="22"/>
      <c r="O110" s="22"/>
      <c r="P110" s="22"/>
      <c r="Q110" s="22"/>
      <c r="R110" s="22"/>
      <c r="S110" s="22"/>
      <c r="T110" s="22"/>
      <c r="U110" s="22"/>
      <c r="V110" s="22"/>
      <c r="W110" s="22"/>
      <c r="X110" s="22"/>
    </row>
    <row r="111" spans="1:24" s="20" customFormat="1" ht="26.25" thickBot="1">
      <c r="A111" s="51" t="s">
        <v>305</v>
      </c>
      <c r="B111" s="7" t="s">
        <v>130</v>
      </c>
      <c r="C111" s="14" t="s">
        <v>53</v>
      </c>
      <c r="D111" s="8">
        <v>5</v>
      </c>
      <c r="E111" s="99"/>
      <c r="F111" s="91">
        <f>ROUND(D111,2)*ROUND(E111,2)</f>
        <v>0</v>
      </c>
      <c r="G111" s="113"/>
      <c r="H111" s="21"/>
    </row>
    <row r="112" spans="1:24" s="25" customFormat="1" ht="26.25" thickBot="1">
      <c r="A112" s="70"/>
      <c r="B112" s="80" t="s">
        <v>218</v>
      </c>
      <c r="C112" s="71"/>
      <c r="D112" s="72"/>
      <c r="E112" s="110" t="s">
        <v>50</v>
      </c>
      <c r="F112" s="105">
        <f>F46+F49+F52+F57+F60+F63+F66+F69+F72+F76+F79+F82+F85+F88+F92+F95+F100+F103+F106</f>
        <v>0</v>
      </c>
      <c r="G112" s="113"/>
      <c r="H112" s="23"/>
    </row>
    <row r="113" spans="1:24" s="25" customFormat="1" ht="26.25" thickBot="1">
      <c r="A113" s="73"/>
      <c r="B113" s="81" t="s">
        <v>219</v>
      </c>
      <c r="C113" s="74"/>
      <c r="D113" s="75"/>
      <c r="E113" s="111" t="s">
        <v>50</v>
      </c>
      <c r="F113" s="106">
        <f>F47+F50+F53+F58+F61+F64+F67+F70+F73+F77+F80+F83+F86+F89+F93+F96+F98+F101+F104+F107+F109+F111</f>
        <v>0</v>
      </c>
      <c r="G113" s="113"/>
      <c r="H113" s="23"/>
    </row>
    <row r="114" spans="1:24" ht="26.25" thickBot="1">
      <c r="A114" s="13" t="s">
        <v>38</v>
      </c>
      <c r="B114" s="42" t="s">
        <v>48</v>
      </c>
      <c r="C114" s="234"/>
      <c r="D114" s="235"/>
      <c r="E114" s="235"/>
      <c r="F114" s="236"/>
      <c r="I114" s="22"/>
      <c r="J114" s="22"/>
      <c r="K114" s="22"/>
      <c r="L114" s="22"/>
      <c r="M114" s="22"/>
      <c r="N114" s="22"/>
      <c r="O114" s="22"/>
      <c r="P114" s="22"/>
      <c r="Q114" s="22"/>
      <c r="R114" s="22"/>
      <c r="S114" s="22"/>
      <c r="T114" s="22"/>
      <c r="U114" s="22"/>
      <c r="V114" s="22"/>
      <c r="W114" s="22"/>
      <c r="X114" s="22"/>
    </row>
    <row r="115" spans="1:24" ht="288.75">
      <c r="A115" s="59" t="s">
        <v>19</v>
      </c>
      <c r="B115" s="35" t="s">
        <v>500</v>
      </c>
      <c r="C115" s="249"/>
      <c r="D115" s="250"/>
      <c r="E115" s="250"/>
      <c r="F115" s="251"/>
      <c r="H115" s="26"/>
      <c r="I115" s="22"/>
      <c r="J115" s="22"/>
      <c r="K115" s="22"/>
      <c r="L115" s="22"/>
      <c r="M115" s="22"/>
      <c r="N115" s="22"/>
      <c r="O115" s="22"/>
      <c r="P115" s="22"/>
      <c r="Q115" s="22"/>
      <c r="R115" s="22"/>
      <c r="S115" s="22"/>
      <c r="T115" s="22"/>
      <c r="U115" s="22"/>
      <c r="V115" s="22"/>
      <c r="W115" s="22"/>
      <c r="X115" s="22"/>
    </row>
    <row r="116" spans="1:24">
      <c r="A116" s="56" t="s">
        <v>306</v>
      </c>
      <c r="B116" s="68" t="s">
        <v>61</v>
      </c>
      <c r="C116" s="198"/>
      <c r="D116" s="199"/>
      <c r="E116" s="199"/>
      <c r="F116" s="200"/>
      <c r="I116" s="22"/>
      <c r="J116" s="22"/>
      <c r="K116" s="22"/>
      <c r="L116" s="22"/>
      <c r="M116" s="22"/>
      <c r="N116" s="22"/>
      <c r="O116" s="22"/>
      <c r="P116" s="22"/>
      <c r="Q116" s="22"/>
      <c r="R116" s="22"/>
      <c r="S116" s="22"/>
      <c r="T116" s="22"/>
      <c r="U116" s="22"/>
      <c r="V116" s="22"/>
      <c r="W116" s="22"/>
      <c r="X116" s="22"/>
    </row>
    <row r="117" spans="1:24" s="20" customFormat="1">
      <c r="A117" s="51" t="s">
        <v>307</v>
      </c>
      <c r="B117" s="7" t="s">
        <v>129</v>
      </c>
      <c r="C117" s="14" t="s">
        <v>83</v>
      </c>
      <c r="D117" s="8">
        <v>8</v>
      </c>
      <c r="E117" s="99"/>
      <c r="F117" s="91">
        <f>ROUND(D117,2)*ROUND(E117,2)</f>
        <v>0</v>
      </c>
      <c r="G117" s="113"/>
      <c r="H117" s="21"/>
    </row>
    <row r="118" spans="1:24" s="20" customFormat="1">
      <c r="A118" s="51" t="s">
        <v>308</v>
      </c>
      <c r="B118" s="7" t="s">
        <v>130</v>
      </c>
      <c r="C118" s="14" t="s">
        <v>83</v>
      </c>
      <c r="D118" s="8">
        <v>8</v>
      </c>
      <c r="E118" s="99"/>
      <c r="F118" s="91">
        <f>ROUND(D118,2)*ROUND(E118,2)</f>
        <v>0</v>
      </c>
      <c r="G118" s="113"/>
      <c r="H118" s="21"/>
    </row>
    <row r="119" spans="1:24">
      <c r="A119" s="56" t="s">
        <v>309</v>
      </c>
      <c r="B119" s="68" t="s">
        <v>481</v>
      </c>
      <c r="C119" s="192"/>
      <c r="D119" s="193"/>
      <c r="E119" s="193"/>
      <c r="F119" s="194"/>
      <c r="I119" s="22"/>
      <c r="J119" s="22"/>
      <c r="K119" s="22"/>
      <c r="L119" s="22"/>
      <c r="M119" s="22"/>
      <c r="N119" s="22"/>
      <c r="O119" s="22"/>
      <c r="P119" s="22"/>
      <c r="Q119" s="22"/>
      <c r="R119" s="22"/>
      <c r="S119" s="22"/>
      <c r="T119" s="22"/>
      <c r="U119" s="22"/>
      <c r="V119" s="22"/>
      <c r="W119" s="22"/>
      <c r="X119" s="22"/>
    </row>
    <row r="120" spans="1:24" s="20" customFormat="1">
      <c r="A120" s="51" t="s">
        <v>310</v>
      </c>
      <c r="B120" s="7" t="s">
        <v>129</v>
      </c>
      <c r="C120" s="14" t="s">
        <v>83</v>
      </c>
      <c r="D120" s="8">
        <v>24</v>
      </c>
      <c r="E120" s="99"/>
      <c r="F120" s="91">
        <f>ROUND(D120,2)*ROUND(E120,2)</f>
        <v>0</v>
      </c>
      <c r="G120" s="113"/>
      <c r="H120" s="21"/>
    </row>
    <row r="121" spans="1:24" s="20" customFormat="1">
      <c r="A121" s="51" t="s">
        <v>311</v>
      </c>
      <c r="B121" s="7" t="s">
        <v>130</v>
      </c>
      <c r="C121" s="14" t="s">
        <v>83</v>
      </c>
      <c r="D121" s="8">
        <v>24</v>
      </c>
      <c r="E121" s="99"/>
      <c r="F121" s="91">
        <f>ROUND(D121,2)*ROUND(E121,2)</f>
        <v>0</v>
      </c>
      <c r="G121" s="113"/>
      <c r="H121" s="21"/>
    </row>
    <row r="122" spans="1:24">
      <c r="A122" s="56" t="s">
        <v>312</v>
      </c>
      <c r="B122" s="68" t="s">
        <v>87</v>
      </c>
      <c r="C122" s="192"/>
      <c r="D122" s="193"/>
      <c r="E122" s="193"/>
      <c r="F122" s="194"/>
      <c r="I122" s="22"/>
      <c r="J122" s="22"/>
      <c r="K122" s="22"/>
      <c r="L122" s="22"/>
      <c r="M122" s="22"/>
      <c r="N122" s="22"/>
      <c r="O122" s="22"/>
      <c r="P122" s="22"/>
      <c r="Q122" s="22"/>
      <c r="R122" s="22"/>
      <c r="S122" s="22"/>
      <c r="T122" s="22"/>
      <c r="U122" s="22"/>
      <c r="V122" s="22"/>
      <c r="W122" s="22"/>
      <c r="X122" s="22"/>
    </row>
    <row r="123" spans="1:24" s="20" customFormat="1">
      <c r="A123" s="51" t="s">
        <v>313</v>
      </c>
      <c r="B123" s="7" t="s">
        <v>129</v>
      </c>
      <c r="C123" s="14" t="s">
        <v>83</v>
      </c>
      <c r="D123" s="8">
        <v>32</v>
      </c>
      <c r="E123" s="99"/>
      <c r="F123" s="91">
        <f>ROUND(D123,2)*ROUND(E123,2)</f>
        <v>0</v>
      </c>
      <c r="G123" s="113"/>
      <c r="H123" s="21"/>
    </row>
    <row r="124" spans="1:24" s="20" customFormat="1">
      <c r="A124" s="51" t="s">
        <v>314</v>
      </c>
      <c r="B124" s="7" t="s">
        <v>130</v>
      </c>
      <c r="C124" s="14" t="s">
        <v>83</v>
      </c>
      <c r="D124" s="8">
        <v>32</v>
      </c>
      <c r="E124" s="99"/>
      <c r="F124" s="91">
        <f>ROUND(D124,2)*ROUND(E124,2)</f>
        <v>0</v>
      </c>
      <c r="G124" s="113"/>
      <c r="H124" s="21"/>
    </row>
    <row r="125" spans="1:24">
      <c r="A125" s="56" t="s">
        <v>315</v>
      </c>
      <c r="B125" s="68" t="s">
        <v>245</v>
      </c>
      <c r="C125" s="192"/>
      <c r="D125" s="193"/>
      <c r="E125" s="193"/>
      <c r="F125" s="194"/>
      <c r="I125" s="22"/>
      <c r="J125" s="22"/>
      <c r="K125" s="22"/>
      <c r="L125" s="22"/>
      <c r="M125" s="22"/>
      <c r="N125" s="22"/>
      <c r="O125" s="22"/>
      <c r="P125" s="22"/>
      <c r="Q125" s="22"/>
      <c r="R125" s="22"/>
      <c r="S125" s="22"/>
      <c r="T125" s="22"/>
      <c r="U125" s="22"/>
      <c r="V125" s="22"/>
      <c r="W125" s="22"/>
      <c r="X125" s="22"/>
    </row>
    <row r="126" spans="1:24" s="20" customFormat="1">
      <c r="A126" s="51" t="s">
        <v>316</v>
      </c>
      <c r="B126" s="7" t="s">
        <v>129</v>
      </c>
      <c r="C126" s="14" t="s">
        <v>83</v>
      </c>
      <c r="D126" s="8">
        <v>32</v>
      </c>
      <c r="E126" s="99"/>
      <c r="F126" s="91">
        <f>ROUND(D126,2)*ROUND(E126,2)</f>
        <v>0</v>
      </c>
      <c r="G126" s="113"/>
      <c r="H126" s="21"/>
    </row>
    <row r="127" spans="1:24" s="20" customFormat="1">
      <c r="A127" s="51" t="s">
        <v>317</v>
      </c>
      <c r="B127" s="7" t="s">
        <v>130</v>
      </c>
      <c r="C127" s="14" t="s">
        <v>83</v>
      </c>
      <c r="D127" s="8">
        <v>32</v>
      </c>
      <c r="E127" s="99"/>
      <c r="F127" s="91">
        <f>ROUND(D127,2)*ROUND(E127,2)</f>
        <v>0</v>
      </c>
      <c r="G127" s="113"/>
      <c r="H127" s="21"/>
    </row>
    <row r="128" spans="1:24" ht="272.25">
      <c r="A128" s="53" t="s">
        <v>11</v>
      </c>
      <c r="B128" s="9" t="s">
        <v>498</v>
      </c>
      <c r="C128" s="207"/>
      <c r="D128" s="208"/>
      <c r="E128" s="208"/>
      <c r="F128" s="209"/>
      <c r="I128" s="22"/>
      <c r="J128" s="22"/>
      <c r="K128" s="22"/>
      <c r="L128" s="22"/>
      <c r="M128" s="22"/>
      <c r="N128" s="22"/>
      <c r="O128" s="22"/>
      <c r="P128" s="22"/>
      <c r="Q128" s="22"/>
      <c r="R128" s="22"/>
      <c r="S128" s="22"/>
      <c r="T128" s="22"/>
      <c r="U128" s="22"/>
      <c r="V128" s="22"/>
      <c r="W128" s="22"/>
      <c r="X128" s="22"/>
    </row>
    <row r="129" spans="1:24">
      <c r="A129" s="56" t="s">
        <v>12</v>
      </c>
      <c r="B129" s="68" t="s">
        <v>15</v>
      </c>
      <c r="C129" s="210"/>
      <c r="D129" s="211"/>
      <c r="E129" s="211"/>
      <c r="F129" s="212"/>
      <c r="I129" s="22"/>
      <c r="J129" s="22"/>
      <c r="K129" s="22"/>
      <c r="L129" s="22"/>
      <c r="M129" s="22"/>
      <c r="N129" s="22"/>
      <c r="O129" s="22"/>
      <c r="P129" s="22"/>
      <c r="Q129" s="22"/>
      <c r="R129" s="22"/>
      <c r="S129" s="22"/>
      <c r="T129" s="22"/>
      <c r="U129" s="22"/>
      <c r="V129" s="22"/>
      <c r="W129" s="22"/>
      <c r="X129" s="22"/>
    </row>
    <row r="130" spans="1:24" s="20" customFormat="1">
      <c r="A130" s="51" t="s">
        <v>222</v>
      </c>
      <c r="B130" s="7" t="s">
        <v>130</v>
      </c>
      <c r="C130" s="14" t="s">
        <v>49</v>
      </c>
      <c r="D130" s="8">
        <v>1</v>
      </c>
      <c r="E130" s="99"/>
      <c r="F130" s="91">
        <f>ROUND(D130,2)*ROUND(E130,2)</f>
        <v>0</v>
      </c>
      <c r="G130" s="113"/>
      <c r="H130" s="21"/>
    </row>
    <row r="131" spans="1:24">
      <c r="A131" s="56" t="s">
        <v>13</v>
      </c>
      <c r="B131" s="68" t="s">
        <v>482</v>
      </c>
      <c r="C131" s="192"/>
      <c r="D131" s="193"/>
      <c r="E131" s="193"/>
      <c r="F131" s="194"/>
      <c r="I131" s="22"/>
      <c r="J131" s="22"/>
      <c r="K131" s="22"/>
      <c r="L131" s="22"/>
      <c r="M131" s="22"/>
      <c r="N131" s="22"/>
      <c r="O131" s="22"/>
      <c r="P131" s="22"/>
      <c r="Q131" s="22"/>
      <c r="R131" s="22"/>
      <c r="S131" s="22"/>
      <c r="T131" s="22"/>
      <c r="U131" s="22"/>
      <c r="V131" s="22"/>
      <c r="W131" s="22"/>
      <c r="X131" s="22"/>
    </row>
    <row r="132" spans="1:24" s="20" customFormat="1">
      <c r="A132" s="51" t="s">
        <v>223</v>
      </c>
      <c r="B132" s="7" t="s">
        <v>129</v>
      </c>
      <c r="C132" s="14" t="s">
        <v>49</v>
      </c>
      <c r="D132" s="8">
        <v>17</v>
      </c>
      <c r="E132" s="99"/>
      <c r="F132" s="91">
        <f>ROUND(D132,2)*ROUND(E132,2)</f>
        <v>0</v>
      </c>
      <c r="G132" s="113"/>
      <c r="H132" s="21"/>
    </row>
    <row r="133" spans="1:24" s="20" customFormat="1">
      <c r="A133" s="51" t="s">
        <v>224</v>
      </c>
      <c r="B133" s="7" t="s">
        <v>130</v>
      </c>
      <c r="C133" s="14" t="s">
        <v>49</v>
      </c>
      <c r="D133" s="8">
        <v>20</v>
      </c>
      <c r="E133" s="99"/>
      <c r="F133" s="91">
        <f>ROUND(D133,2)*ROUND(E133,2)</f>
        <v>0</v>
      </c>
      <c r="G133" s="113"/>
      <c r="H133" s="21"/>
    </row>
    <row r="134" spans="1:24">
      <c r="A134" s="56" t="s">
        <v>56</v>
      </c>
      <c r="B134" s="68" t="s">
        <v>84</v>
      </c>
      <c r="C134" s="192"/>
      <c r="D134" s="193"/>
      <c r="E134" s="193"/>
      <c r="F134" s="194"/>
      <c r="I134" s="22"/>
      <c r="J134" s="22"/>
      <c r="K134" s="22"/>
      <c r="L134" s="22"/>
      <c r="M134" s="22"/>
      <c r="N134" s="22"/>
      <c r="O134" s="22"/>
      <c r="P134" s="22"/>
      <c r="Q134" s="22"/>
      <c r="R134" s="22"/>
      <c r="S134" s="22"/>
      <c r="T134" s="22"/>
      <c r="U134" s="22"/>
      <c r="V134" s="22"/>
      <c r="W134" s="22"/>
      <c r="X134" s="22"/>
    </row>
    <row r="135" spans="1:24" s="20" customFormat="1">
      <c r="A135" s="51" t="s">
        <v>225</v>
      </c>
      <c r="B135" s="7" t="s">
        <v>129</v>
      </c>
      <c r="C135" s="14" t="s">
        <v>49</v>
      </c>
      <c r="D135" s="8">
        <v>15</v>
      </c>
      <c r="E135" s="99"/>
      <c r="F135" s="91">
        <f>ROUND(D135,2)*ROUND(E135,2)</f>
        <v>0</v>
      </c>
      <c r="G135" s="113"/>
      <c r="H135" s="21"/>
    </row>
    <row r="136" spans="1:24" s="20" customFormat="1">
      <c r="A136" s="51" t="s">
        <v>226</v>
      </c>
      <c r="B136" s="7" t="s">
        <v>130</v>
      </c>
      <c r="C136" s="14" t="s">
        <v>49</v>
      </c>
      <c r="D136" s="8">
        <v>10</v>
      </c>
      <c r="E136" s="99"/>
      <c r="F136" s="91">
        <f>ROUND(D136,2)*ROUND(E136,2)</f>
        <v>0</v>
      </c>
      <c r="G136" s="113"/>
      <c r="H136" s="21"/>
    </row>
    <row r="137" spans="1:24">
      <c r="A137" s="56" t="s">
        <v>57</v>
      </c>
      <c r="B137" s="68" t="s">
        <v>227</v>
      </c>
      <c r="C137" s="192"/>
      <c r="D137" s="193"/>
      <c r="E137" s="193"/>
      <c r="F137" s="194"/>
      <c r="I137" s="22"/>
      <c r="J137" s="22"/>
      <c r="K137" s="22"/>
      <c r="L137" s="22"/>
      <c r="M137" s="22"/>
      <c r="N137" s="22"/>
      <c r="O137" s="22"/>
      <c r="P137" s="22"/>
      <c r="Q137" s="22"/>
      <c r="R137" s="22"/>
      <c r="S137" s="22"/>
      <c r="T137" s="22"/>
      <c r="U137" s="22"/>
      <c r="V137" s="22"/>
      <c r="W137" s="22"/>
      <c r="X137" s="22"/>
    </row>
    <row r="138" spans="1:24" s="20" customFormat="1">
      <c r="A138" s="51" t="s">
        <v>228</v>
      </c>
      <c r="B138" s="7" t="s">
        <v>129</v>
      </c>
      <c r="C138" s="14" t="s">
        <v>49</v>
      </c>
      <c r="D138" s="8">
        <v>13</v>
      </c>
      <c r="E138" s="99"/>
      <c r="F138" s="91">
        <f>ROUND(D138,2)*ROUND(E138,2)</f>
        <v>0</v>
      </c>
      <c r="G138" s="113"/>
      <c r="H138" s="21"/>
    </row>
    <row r="139" spans="1:24" s="20" customFormat="1">
      <c r="A139" s="51" t="s">
        <v>229</v>
      </c>
      <c r="B139" s="7" t="s">
        <v>130</v>
      </c>
      <c r="C139" s="14" t="s">
        <v>49</v>
      </c>
      <c r="D139" s="8">
        <v>12</v>
      </c>
      <c r="E139" s="99"/>
      <c r="F139" s="91">
        <f>ROUND(D139,2)*ROUND(E139,2)</f>
        <v>0</v>
      </c>
      <c r="G139" s="113"/>
      <c r="H139" s="21"/>
    </row>
    <row r="140" spans="1:24">
      <c r="A140" s="60" t="s">
        <v>230</v>
      </c>
      <c r="B140" s="68" t="s">
        <v>483</v>
      </c>
      <c r="C140" s="192"/>
      <c r="D140" s="193"/>
      <c r="E140" s="193"/>
      <c r="F140" s="194"/>
      <c r="I140" s="22"/>
      <c r="J140" s="22"/>
      <c r="K140" s="22"/>
      <c r="L140" s="22"/>
      <c r="M140" s="22"/>
      <c r="N140" s="22"/>
      <c r="O140" s="22"/>
      <c r="P140" s="22"/>
      <c r="Q140" s="22"/>
      <c r="R140" s="22"/>
      <c r="S140" s="22"/>
      <c r="T140" s="22"/>
      <c r="U140" s="22"/>
      <c r="V140" s="22"/>
      <c r="W140" s="22"/>
      <c r="X140" s="22"/>
    </row>
    <row r="141" spans="1:24" s="20" customFormat="1">
      <c r="A141" s="51" t="s">
        <v>231</v>
      </c>
      <c r="B141" s="7" t="s">
        <v>129</v>
      </c>
      <c r="C141" s="14" t="s">
        <v>53</v>
      </c>
      <c r="D141" s="8">
        <v>380</v>
      </c>
      <c r="E141" s="99"/>
      <c r="F141" s="91">
        <f>ROUND(D141,2)*ROUND(E141,2)</f>
        <v>0</v>
      </c>
      <c r="G141" s="113"/>
      <c r="H141" s="21"/>
    </row>
    <row r="142" spans="1:24" s="20" customFormat="1">
      <c r="A142" s="51" t="s">
        <v>232</v>
      </c>
      <c r="B142" s="7" t="s">
        <v>130</v>
      </c>
      <c r="C142" s="14" t="s">
        <v>53</v>
      </c>
      <c r="D142" s="8">
        <v>250</v>
      </c>
      <c r="E142" s="99"/>
      <c r="F142" s="91">
        <f>ROUND(D142,2)*ROUND(E142,2)</f>
        <v>0</v>
      </c>
      <c r="G142" s="113"/>
      <c r="H142" s="21"/>
    </row>
    <row r="143" spans="1:24">
      <c r="A143" s="56" t="s">
        <v>234</v>
      </c>
      <c r="B143" s="68" t="s">
        <v>233</v>
      </c>
      <c r="C143" s="192"/>
      <c r="D143" s="193"/>
      <c r="E143" s="193"/>
      <c r="F143" s="194"/>
      <c r="I143" s="22"/>
      <c r="J143" s="22"/>
      <c r="K143" s="22"/>
      <c r="L143" s="22"/>
      <c r="M143" s="22"/>
      <c r="N143" s="22"/>
      <c r="O143" s="22"/>
      <c r="P143" s="22"/>
      <c r="Q143" s="22"/>
      <c r="R143" s="22"/>
      <c r="S143" s="22"/>
      <c r="T143" s="22"/>
      <c r="U143" s="22"/>
      <c r="V143" s="22"/>
      <c r="W143" s="22"/>
      <c r="X143" s="22"/>
    </row>
    <row r="144" spans="1:24" s="20" customFormat="1">
      <c r="A144" s="51" t="s">
        <v>235</v>
      </c>
      <c r="B144" s="7" t="s">
        <v>129</v>
      </c>
      <c r="C144" s="14" t="s">
        <v>53</v>
      </c>
      <c r="D144" s="8">
        <v>380</v>
      </c>
      <c r="E144" s="99"/>
      <c r="F144" s="91">
        <f>ROUND(D144,2)*ROUND(E144,2)</f>
        <v>0</v>
      </c>
      <c r="G144" s="113"/>
      <c r="H144" s="21"/>
    </row>
    <row r="145" spans="1:24" s="20" customFormat="1">
      <c r="A145" s="51" t="s">
        <v>236</v>
      </c>
      <c r="B145" s="7" t="s">
        <v>130</v>
      </c>
      <c r="C145" s="14" t="s">
        <v>53</v>
      </c>
      <c r="D145" s="8">
        <v>250</v>
      </c>
      <c r="E145" s="99"/>
      <c r="F145" s="91">
        <f>ROUND(D145,2)*ROUND(E145,2)</f>
        <v>0</v>
      </c>
      <c r="G145" s="113"/>
      <c r="H145" s="21"/>
    </row>
    <row r="146" spans="1:24">
      <c r="A146" s="56" t="s">
        <v>237</v>
      </c>
      <c r="B146" s="68" t="s">
        <v>240</v>
      </c>
      <c r="C146" s="192"/>
      <c r="D146" s="193"/>
      <c r="E146" s="193"/>
      <c r="F146" s="194"/>
      <c r="I146" s="22"/>
      <c r="J146" s="22"/>
      <c r="K146" s="22"/>
      <c r="L146" s="22"/>
      <c r="M146" s="22"/>
      <c r="N146" s="22"/>
      <c r="O146" s="22"/>
      <c r="P146" s="22"/>
      <c r="Q146" s="22"/>
      <c r="R146" s="22"/>
      <c r="S146" s="22"/>
      <c r="T146" s="22"/>
      <c r="U146" s="22"/>
      <c r="V146" s="22"/>
      <c r="W146" s="22"/>
      <c r="X146" s="22"/>
    </row>
    <row r="147" spans="1:24" s="20" customFormat="1">
      <c r="A147" s="51" t="s">
        <v>238</v>
      </c>
      <c r="B147" s="7" t="s">
        <v>129</v>
      </c>
      <c r="C147" s="14" t="s">
        <v>53</v>
      </c>
      <c r="D147" s="8">
        <v>380</v>
      </c>
      <c r="E147" s="99"/>
      <c r="F147" s="91">
        <f>ROUND(D147,2)*ROUND(E147,2)</f>
        <v>0</v>
      </c>
      <c r="G147" s="113"/>
      <c r="H147" s="21"/>
    </row>
    <row r="148" spans="1:24" s="20" customFormat="1">
      <c r="A148" s="51" t="s">
        <v>239</v>
      </c>
      <c r="B148" s="7" t="s">
        <v>130</v>
      </c>
      <c r="C148" s="14" t="s">
        <v>53</v>
      </c>
      <c r="D148" s="8">
        <v>250</v>
      </c>
      <c r="E148" s="99"/>
      <c r="F148" s="91">
        <f>ROUND(D148,2)*ROUND(E148,2)</f>
        <v>0</v>
      </c>
      <c r="G148" s="113"/>
      <c r="H148" s="21"/>
    </row>
    <row r="149" spans="1:24" ht="228.75">
      <c r="A149" s="61" t="s">
        <v>14</v>
      </c>
      <c r="B149" s="41" t="s">
        <v>508</v>
      </c>
      <c r="C149" s="213"/>
      <c r="D149" s="214"/>
      <c r="E149" s="214"/>
      <c r="F149" s="215"/>
      <c r="G149" s="190"/>
      <c r="I149" s="22"/>
      <c r="J149" s="22"/>
      <c r="K149" s="22"/>
      <c r="L149" s="22"/>
      <c r="M149" s="22"/>
      <c r="N149" s="22"/>
      <c r="O149" s="22"/>
      <c r="P149" s="22"/>
      <c r="Q149" s="22"/>
      <c r="R149" s="22"/>
      <c r="S149" s="22"/>
      <c r="T149" s="22"/>
      <c r="U149" s="22"/>
      <c r="V149" s="22"/>
      <c r="W149" s="22"/>
      <c r="X149" s="22"/>
    </row>
    <row r="150" spans="1:24" ht="228">
      <c r="A150" s="61"/>
      <c r="B150" s="191" t="s">
        <v>507</v>
      </c>
      <c r="C150" s="216"/>
      <c r="D150" s="217"/>
      <c r="E150" s="217"/>
      <c r="F150" s="218"/>
      <c r="G150" s="190"/>
      <c r="I150" s="22"/>
      <c r="J150" s="22"/>
      <c r="K150" s="22"/>
      <c r="L150" s="22"/>
      <c r="M150" s="22"/>
      <c r="N150" s="22"/>
      <c r="O150" s="22"/>
      <c r="P150" s="22"/>
      <c r="Q150" s="22"/>
      <c r="R150" s="22"/>
      <c r="S150" s="22"/>
      <c r="T150" s="22"/>
      <c r="U150" s="22"/>
      <c r="V150" s="22"/>
      <c r="W150" s="22"/>
      <c r="X150" s="22"/>
    </row>
    <row r="151" spans="1:24">
      <c r="A151" s="56" t="s">
        <v>62</v>
      </c>
      <c r="B151" s="68" t="s">
        <v>61</v>
      </c>
      <c r="C151" s="219"/>
      <c r="D151" s="220"/>
      <c r="E151" s="220"/>
      <c r="F151" s="221"/>
      <c r="G151" s="190"/>
      <c r="I151" s="22"/>
      <c r="J151" s="22"/>
      <c r="K151" s="22"/>
      <c r="L151" s="22"/>
      <c r="M151" s="22"/>
      <c r="N151" s="22"/>
      <c r="O151" s="22"/>
      <c r="P151" s="22"/>
      <c r="Q151" s="22"/>
      <c r="R151" s="22"/>
      <c r="S151" s="22"/>
      <c r="T151" s="22"/>
      <c r="U151" s="22"/>
      <c r="V151" s="22"/>
      <c r="W151" s="22"/>
      <c r="X151" s="22"/>
    </row>
    <row r="152" spans="1:24" s="20" customFormat="1">
      <c r="A152" s="51" t="s">
        <v>220</v>
      </c>
      <c r="B152" s="7" t="s">
        <v>129</v>
      </c>
      <c r="C152" s="14" t="s">
        <v>53</v>
      </c>
      <c r="D152" s="8">
        <v>25</v>
      </c>
      <c r="E152" s="99"/>
      <c r="F152" s="91">
        <f>ROUND(D152,2)*ROUND(E152,2)</f>
        <v>0</v>
      </c>
      <c r="G152" s="190"/>
      <c r="H152" s="21"/>
    </row>
    <row r="153" spans="1:24" s="20" customFormat="1">
      <c r="A153" s="51" t="s">
        <v>221</v>
      </c>
      <c r="B153" s="7" t="s">
        <v>130</v>
      </c>
      <c r="C153" s="14" t="s">
        <v>53</v>
      </c>
      <c r="D153" s="8">
        <v>25</v>
      </c>
      <c r="E153" s="99"/>
      <c r="F153" s="91">
        <f>ROUND(D153,2)*ROUND(E153,2)</f>
        <v>0</v>
      </c>
      <c r="G153" s="190"/>
      <c r="H153" s="21"/>
    </row>
    <row r="154" spans="1:24">
      <c r="A154" s="56" t="s">
        <v>63</v>
      </c>
      <c r="B154" s="68" t="s">
        <v>481</v>
      </c>
      <c r="C154" s="192"/>
      <c r="D154" s="193"/>
      <c r="E154" s="193"/>
      <c r="F154" s="194"/>
      <c r="G154" s="190"/>
      <c r="I154" s="22"/>
      <c r="J154" s="22"/>
      <c r="K154" s="22"/>
      <c r="L154" s="22"/>
      <c r="M154" s="22"/>
      <c r="N154" s="22"/>
      <c r="O154" s="22"/>
      <c r="P154" s="22"/>
      <c r="Q154" s="22"/>
      <c r="R154" s="22"/>
      <c r="S154" s="22"/>
      <c r="T154" s="22"/>
      <c r="U154" s="22"/>
      <c r="V154" s="22"/>
      <c r="W154" s="22"/>
      <c r="X154" s="22"/>
    </row>
    <row r="155" spans="1:24" s="20" customFormat="1">
      <c r="A155" s="51" t="s">
        <v>241</v>
      </c>
      <c r="B155" s="7" t="s">
        <v>129</v>
      </c>
      <c r="C155" s="14" t="s">
        <v>53</v>
      </c>
      <c r="D155" s="8">
        <v>50</v>
      </c>
      <c r="E155" s="99"/>
      <c r="F155" s="91">
        <f>ROUND(D155,2)*ROUND(E155,2)</f>
        <v>0</v>
      </c>
      <c r="G155" s="190"/>
      <c r="H155" s="21"/>
    </row>
    <row r="156" spans="1:24" s="20" customFormat="1">
      <c r="A156" s="51" t="s">
        <v>242</v>
      </c>
      <c r="B156" s="7" t="s">
        <v>130</v>
      </c>
      <c r="C156" s="14" t="s">
        <v>53</v>
      </c>
      <c r="D156" s="8">
        <v>50</v>
      </c>
      <c r="E156" s="99"/>
      <c r="F156" s="91">
        <f>ROUND(D156,2)*ROUND(E156,2)</f>
        <v>0</v>
      </c>
      <c r="G156" s="113"/>
      <c r="H156" s="21"/>
    </row>
    <row r="157" spans="1:24">
      <c r="A157" s="56" t="s">
        <v>88</v>
      </c>
      <c r="B157" s="68" t="s">
        <v>87</v>
      </c>
      <c r="C157" s="192"/>
      <c r="D157" s="193"/>
      <c r="E157" s="193"/>
      <c r="F157" s="194"/>
      <c r="I157" s="22"/>
      <c r="J157" s="22"/>
      <c r="K157" s="22"/>
      <c r="L157" s="22"/>
      <c r="M157" s="22"/>
      <c r="N157" s="22"/>
      <c r="O157" s="22"/>
      <c r="P157" s="22"/>
      <c r="Q157" s="22"/>
      <c r="R157" s="22"/>
      <c r="S157" s="22"/>
      <c r="T157" s="22"/>
      <c r="U157" s="22"/>
      <c r="V157" s="22"/>
      <c r="W157" s="22"/>
      <c r="X157" s="22"/>
    </row>
    <row r="158" spans="1:24" s="20" customFormat="1">
      <c r="A158" s="51" t="s">
        <v>243</v>
      </c>
      <c r="B158" s="7" t="s">
        <v>129</v>
      </c>
      <c r="C158" s="14" t="s">
        <v>53</v>
      </c>
      <c r="D158" s="8">
        <v>25</v>
      </c>
      <c r="E158" s="99"/>
      <c r="F158" s="91">
        <f>ROUND(D158,2)*ROUND(E158,2)</f>
        <v>0</v>
      </c>
      <c r="G158" s="113"/>
      <c r="H158" s="21"/>
    </row>
    <row r="159" spans="1:24" s="20" customFormat="1">
      <c r="A159" s="51" t="s">
        <v>244</v>
      </c>
      <c r="B159" s="7" t="s">
        <v>130</v>
      </c>
      <c r="C159" s="14" t="s">
        <v>53</v>
      </c>
      <c r="D159" s="8">
        <v>25</v>
      </c>
      <c r="E159" s="99"/>
      <c r="F159" s="91">
        <f>ROUND(D159,2)*ROUND(E159,2)</f>
        <v>0</v>
      </c>
      <c r="G159" s="113"/>
      <c r="H159" s="21"/>
    </row>
    <row r="160" spans="1:24">
      <c r="A160" s="56" t="s">
        <v>246</v>
      </c>
      <c r="B160" s="68" t="s">
        <v>245</v>
      </c>
      <c r="C160" s="192"/>
      <c r="D160" s="193"/>
      <c r="E160" s="193"/>
      <c r="F160" s="194"/>
      <c r="I160" s="22"/>
      <c r="J160" s="22"/>
      <c r="K160" s="22"/>
      <c r="L160" s="22"/>
      <c r="M160" s="22"/>
      <c r="N160" s="22"/>
      <c r="O160" s="22"/>
      <c r="P160" s="22"/>
      <c r="Q160" s="22"/>
      <c r="R160" s="22"/>
      <c r="S160" s="22"/>
      <c r="T160" s="22"/>
      <c r="U160" s="22"/>
      <c r="V160" s="22"/>
      <c r="W160" s="22"/>
      <c r="X160" s="22"/>
    </row>
    <row r="161" spans="1:24" s="20" customFormat="1">
      <c r="A161" s="51" t="s">
        <v>247</v>
      </c>
      <c r="B161" s="7" t="s">
        <v>129</v>
      </c>
      <c r="C161" s="14" t="s">
        <v>53</v>
      </c>
      <c r="D161" s="8">
        <v>25</v>
      </c>
      <c r="E161" s="99"/>
      <c r="F161" s="91">
        <f>ROUND(D161,2)*ROUND(E161,2)</f>
        <v>0</v>
      </c>
      <c r="G161" s="113"/>
      <c r="H161" s="21"/>
    </row>
    <row r="162" spans="1:24" s="20" customFormat="1">
      <c r="A162" s="51" t="s">
        <v>248</v>
      </c>
      <c r="B162" s="7" t="s">
        <v>130</v>
      </c>
      <c r="C162" s="14" t="s">
        <v>53</v>
      </c>
      <c r="D162" s="8">
        <v>25</v>
      </c>
      <c r="E162" s="99"/>
      <c r="F162" s="91">
        <f>ROUND(D162,2)*ROUND(E162,2)</f>
        <v>0</v>
      </c>
      <c r="G162" s="113"/>
      <c r="H162" s="21"/>
    </row>
    <row r="163" spans="1:24" ht="110.25" customHeight="1">
      <c r="A163" s="58" t="s">
        <v>20</v>
      </c>
      <c r="B163" s="36" t="s">
        <v>85</v>
      </c>
      <c r="C163" s="207"/>
      <c r="D163" s="208"/>
      <c r="E163" s="208"/>
      <c r="F163" s="209"/>
      <c r="H163" s="26"/>
      <c r="I163" s="22"/>
      <c r="J163" s="22"/>
      <c r="K163" s="22"/>
      <c r="L163" s="22"/>
      <c r="M163" s="22"/>
      <c r="N163" s="22"/>
      <c r="O163" s="22"/>
      <c r="P163" s="22"/>
      <c r="Q163" s="22"/>
      <c r="R163" s="22"/>
      <c r="S163" s="22"/>
      <c r="T163" s="22"/>
      <c r="U163" s="22"/>
      <c r="V163" s="22"/>
      <c r="W163" s="22"/>
      <c r="X163" s="22"/>
    </row>
    <row r="164" spans="1:24">
      <c r="A164" s="51" t="s">
        <v>249</v>
      </c>
      <c r="B164" s="68" t="s">
        <v>61</v>
      </c>
      <c r="C164" s="210"/>
      <c r="D164" s="211"/>
      <c r="E164" s="211"/>
      <c r="F164" s="212"/>
    </row>
    <row r="165" spans="1:24" s="20" customFormat="1">
      <c r="A165" s="51" t="s">
        <v>253</v>
      </c>
      <c r="B165" s="7" t="s">
        <v>129</v>
      </c>
      <c r="C165" s="14" t="s">
        <v>86</v>
      </c>
      <c r="D165" s="8">
        <v>10</v>
      </c>
      <c r="E165" s="99"/>
      <c r="F165" s="91">
        <f>ROUND(D165,2)*ROUND(E165,2)</f>
        <v>0</v>
      </c>
      <c r="G165" s="113"/>
      <c r="H165" s="21"/>
    </row>
    <row r="166" spans="1:24" s="20" customFormat="1">
      <c r="A166" s="51" t="s">
        <v>254</v>
      </c>
      <c r="B166" s="7" t="s">
        <v>130</v>
      </c>
      <c r="C166" s="14" t="s">
        <v>86</v>
      </c>
      <c r="D166" s="8">
        <v>10</v>
      </c>
      <c r="E166" s="99"/>
      <c r="F166" s="91">
        <f>ROUND(D166,2)*ROUND(E166,2)</f>
        <v>0</v>
      </c>
      <c r="G166" s="113"/>
      <c r="H166" s="21"/>
    </row>
    <row r="167" spans="1:24">
      <c r="A167" s="51" t="s">
        <v>250</v>
      </c>
      <c r="B167" s="68" t="s">
        <v>481</v>
      </c>
      <c r="C167" s="192"/>
      <c r="D167" s="193"/>
      <c r="E167" s="193"/>
      <c r="F167" s="194"/>
    </row>
    <row r="168" spans="1:24" s="20" customFormat="1">
      <c r="A168" s="51" t="s">
        <v>255</v>
      </c>
      <c r="B168" s="7" t="s">
        <v>129</v>
      </c>
      <c r="C168" s="14" t="s">
        <v>86</v>
      </c>
      <c r="D168" s="8">
        <v>30</v>
      </c>
      <c r="E168" s="99"/>
      <c r="F168" s="91">
        <f>ROUND(D168,2)*ROUND(E168,2)</f>
        <v>0</v>
      </c>
      <c r="G168" s="113"/>
      <c r="H168" s="21"/>
    </row>
    <row r="169" spans="1:24" s="20" customFormat="1">
      <c r="A169" s="51" t="s">
        <v>256</v>
      </c>
      <c r="B169" s="7" t="s">
        <v>130</v>
      </c>
      <c r="C169" s="14" t="s">
        <v>86</v>
      </c>
      <c r="D169" s="8">
        <v>30</v>
      </c>
      <c r="E169" s="99"/>
      <c r="F169" s="91">
        <f>ROUND(D169,2)*ROUND(E169,2)</f>
        <v>0</v>
      </c>
      <c r="G169" s="113"/>
      <c r="H169" s="21"/>
    </row>
    <row r="170" spans="1:24">
      <c r="A170" s="51" t="s">
        <v>251</v>
      </c>
      <c r="B170" s="68" t="s">
        <v>87</v>
      </c>
      <c r="C170" s="192"/>
      <c r="D170" s="193"/>
      <c r="E170" s="193"/>
      <c r="F170" s="194"/>
      <c r="I170" s="22"/>
      <c r="J170" s="22"/>
      <c r="K170" s="22"/>
      <c r="L170" s="22"/>
      <c r="M170" s="22"/>
      <c r="N170" s="22"/>
      <c r="O170" s="22"/>
      <c r="P170" s="22"/>
      <c r="Q170" s="22"/>
      <c r="R170" s="22"/>
      <c r="S170" s="22"/>
      <c r="T170" s="22"/>
      <c r="U170" s="22"/>
      <c r="V170" s="22"/>
      <c r="W170" s="22"/>
      <c r="X170" s="22"/>
    </row>
    <row r="171" spans="1:24" s="20" customFormat="1">
      <c r="A171" s="51" t="s">
        <v>257</v>
      </c>
      <c r="B171" s="7" t="s">
        <v>129</v>
      </c>
      <c r="C171" s="14" t="s">
        <v>86</v>
      </c>
      <c r="D171" s="8">
        <v>25</v>
      </c>
      <c r="E171" s="99"/>
      <c r="F171" s="91">
        <f>ROUND(D171,2)*ROUND(E171,2)</f>
        <v>0</v>
      </c>
      <c r="G171" s="113"/>
      <c r="H171" s="21"/>
    </row>
    <row r="172" spans="1:24" s="20" customFormat="1">
      <c r="A172" s="51" t="s">
        <v>258</v>
      </c>
      <c r="B172" s="7" t="s">
        <v>130</v>
      </c>
      <c r="C172" s="14" t="s">
        <v>86</v>
      </c>
      <c r="D172" s="8">
        <v>25</v>
      </c>
      <c r="E172" s="99"/>
      <c r="F172" s="91">
        <f>ROUND(D172,2)*ROUND(E172,2)</f>
        <v>0</v>
      </c>
      <c r="G172" s="113"/>
      <c r="H172" s="21"/>
    </row>
    <row r="173" spans="1:24">
      <c r="A173" s="51" t="s">
        <v>252</v>
      </c>
      <c r="B173" s="68" t="s">
        <v>245</v>
      </c>
      <c r="C173" s="192"/>
      <c r="D173" s="193"/>
      <c r="E173" s="193"/>
      <c r="F173" s="194"/>
      <c r="I173" s="22"/>
      <c r="J173" s="22"/>
      <c r="K173" s="22"/>
      <c r="L173" s="22"/>
      <c r="M173" s="22"/>
      <c r="N173" s="22"/>
      <c r="O173" s="22"/>
      <c r="P173" s="22"/>
      <c r="Q173" s="22"/>
      <c r="R173" s="22"/>
      <c r="S173" s="22"/>
      <c r="T173" s="22"/>
      <c r="U173" s="22"/>
      <c r="V173" s="22"/>
      <c r="W173" s="22"/>
      <c r="X173" s="22"/>
    </row>
    <row r="174" spans="1:24" s="20" customFormat="1">
      <c r="A174" s="51" t="s">
        <v>259</v>
      </c>
      <c r="B174" s="7" t="s">
        <v>129</v>
      </c>
      <c r="C174" s="14" t="s">
        <v>86</v>
      </c>
      <c r="D174" s="8">
        <v>25</v>
      </c>
      <c r="E174" s="99"/>
      <c r="F174" s="91">
        <f>ROUND(D174,2)*ROUND(E174,2)</f>
        <v>0</v>
      </c>
      <c r="G174" s="113"/>
      <c r="H174" s="21"/>
    </row>
    <row r="175" spans="1:24" s="20" customFormat="1">
      <c r="A175" s="51" t="s">
        <v>260</v>
      </c>
      <c r="B175" s="7" t="s">
        <v>130</v>
      </c>
      <c r="C175" s="14" t="s">
        <v>86</v>
      </c>
      <c r="D175" s="8">
        <v>25</v>
      </c>
      <c r="E175" s="99"/>
      <c r="F175" s="91">
        <f>ROUND(D175,2)*ROUND(E175,2)</f>
        <v>0</v>
      </c>
      <c r="G175" s="113"/>
      <c r="H175" s="21"/>
    </row>
    <row r="176" spans="1:24" ht="111" customHeight="1">
      <c r="A176" s="58" t="s">
        <v>21</v>
      </c>
      <c r="B176" s="37" t="s">
        <v>261</v>
      </c>
      <c r="C176" s="207"/>
      <c r="D176" s="208"/>
      <c r="E176" s="208"/>
      <c r="F176" s="209"/>
      <c r="I176" s="22"/>
      <c r="J176" s="22"/>
      <c r="K176" s="22"/>
      <c r="L176" s="22"/>
      <c r="M176" s="22"/>
      <c r="N176" s="22"/>
      <c r="O176" s="22"/>
      <c r="P176" s="22"/>
      <c r="Q176" s="22"/>
      <c r="R176" s="22"/>
      <c r="S176" s="22"/>
      <c r="T176" s="22"/>
      <c r="U176" s="22"/>
      <c r="V176" s="22"/>
      <c r="W176" s="22"/>
      <c r="X176" s="22"/>
    </row>
    <row r="177" spans="1:24" ht="31.5">
      <c r="A177" s="54" t="s">
        <v>54</v>
      </c>
      <c r="B177" s="38" t="s">
        <v>64</v>
      </c>
      <c r="C177" s="222"/>
      <c r="D177" s="223"/>
      <c r="E177" s="223"/>
      <c r="F177" s="224"/>
      <c r="G177" s="114"/>
      <c r="I177" s="22"/>
      <c r="J177" s="22"/>
      <c r="K177" s="22"/>
      <c r="L177" s="22"/>
      <c r="M177" s="22"/>
      <c r="N177" s="22"/>
      <c r="O177" s="22"/>
      <c r="P177" s="22"/>
      <c r="Q177" s="22"/>
      <c r="R177" s="22"/>
      <c r="S177" s="22"/>
      <c r="T177" s="22"/>
      <c r="U177" s="22"/>
      <c r="V177" s="22"/>
      <c r="W177" s="22"/>
      <c r="X177" s="22"/>
    </row>
    <row r="178" spans="1:24">
      <c r="A178" s="51" t="s">
        <v>262</v>
      </c>
      <c r="B178" s="68" t="s">
        <v>61</v>
      </c>
      <c r="C178" s="210"/>
      <c r="D178" s="211"/>
      <c r="E178" s="211"/>
      <c r="F178" s="212"/>
    </row>
    <row r="179" spans="1:24" s="20" customFormat="1">
      <c r="A179" s="51" t="s">
        <v>271</v>
      </c>
      <c r="B179" s="7" t="s">
        <v>129</v>
      </c>
      <c r="C179" s="14" t="s">
        <v>83</v>
      </c>
      <c r="D179" s="8">
        <v>1</v>
      </c>
      <c r="E179" s="99"/>
      <c r="F179" s="91">
        <f>ROUND(D179,2)*ROUND(E179,2)</f>
        <v>0</v>
      </c>
      <c r="G179" s="113"/>
      <c r="H179" s="21"/>
    </row>
    <row r="180" spans="1:24" s="20" customFormat="1">
      <c r="A180" s="51" t="s">
        <v>270</v>
      </c>
      <c r="B180" s="7" t="s">
        <v>130</v>
      </c>
      <c r="C180" s="14" t="s">
        <v>83</v>
      </c>
      <c r="D180" s="8">
        <v>1</v>
      </c>
      <c r="E180" s="99"/>
      <c r="F180" s="91">
        <f>ROUND(D180,2)*ROUND(E180,2)</f>
        <v>0</v>
      </c>
      <c r="G180" s="113"/>
      <c r="H180" s="21"/>
    </row>
    <row r="181" spans="1:24">
      <c r="A181" s="51" t="s">
        <v>263</v>
      </c>
      <c r="B181" s="68" t="s">
        <v>481</v>
      </c>
      <c r="C181" s="192"/>
      <c r="D181" s="193"/>
      <c r="E181" s="193"/>
      <c r="F181" s="194"/>
    </row>
    <row r="182" spans="1:24" s="20" customFormat="1">
      <c r="A182" s="51" t="s">
        <v>272</v>
      </c>
      <c r="B182" s="7" t="s">
        <v>129</v>
      </c>
      <c r="C182" s="14" t="s">
        <v>83</v>
      </c>
      <c r="D182" s="8">
        <v>3</v>
      </c>
      <c r="E182" s="99"/>
      <c r="F182" s="91">
        <f>ROUND(D182,2)*ROUND(E182,2)</f>
        <v>0</v>
      </c>
      <c r="G182" s="113"/>
      <c r="H182" s="21"/>
    </row>
    <row r="183" spans="1:24" s="20" customFormat="1">
      <c r="A183" s="51" t="s">
        <v>273</v>
      </c>
      <c r="B183" s="7" t="s">
        <v>130</v>
      </c>
      <c r="C183" s="14" t="s">
        <v>83</v>
      </c>
      <c r="D183" s="8">
        <v>3</v>
      </c>
      <c r="E183" s="99"/>
      <c r="F183" s="91">
        <f>ROUND(D183,2)*ROUND(E183,2)</f>
        <v>0</v>
      </c>
      <c r="G183" s="113"/>
      <c r="H183" s="21"/>
    </row>
    <row r="184" spans="1:24">
      <c r="A184" s="51" t="s">
        <v>264</v>
      </c>
      <c r="B184" s="68" t="s">
        <v>87</v>
      </c>
      <c r="C184" s="192"/>
      <c r="D184" s="193"/>
      <c r="E184" s="193"/>
      <c r="F184" s="194"/>
      <c r="I184" s="22"/>
      <c r="J184" s="22"/>
      <c r="K184" s="22"/>
      <c r="L184" s="22"/>
      <c r="M184" s="22"/>
      <c r="N184" s="22"/>
      <c r="O184" s="22"/>
      <c r="P184" s="22"/>
      <c r="Q184" s="22"/>
      <c r="R184" s="22"/>
      <c r="S184" s="22"/>
      <c r="T184" s="22"/>
      <c r="U184" s="22"/>
      <c r="V184" s="22"/>
      <c r="W184" s="22"/>
      <c r="X184" s="22"/>
    </row>
    <row r="185" spans="1:24" s="20" customFormat="1">
      <c r="A185" s="51" t="s">
        <v>274</v>
      </c>
      <c r="B185" s="7" t="s">
        <v>129</v>
      </c>
      <c r="C185" s="14" t="s">
        <v>83</v>
      </c>
      <c r="D185" s="8">
        <v>2.5</v>
      </c>
      <c r="E185" s="99"/>
      <c r="F185" s="91">
        <f>ROUND(D185,2)*ROUND(E185,2)</f>
        <v>0</v>
      </c>
      <c r="G185" s="113"/>
      <c r="H185" s="21"/>
    </row>
    <row r="186" spans="1:24" s="20" customFormat="1">
      <c r="A186" s="51" t="s">
        <v>275</v>
      </c>
      <c r="B186" s="7" t="s">
        <v>130</v>
      </c>
      <c r="C186" s="14" t="s">
        <v>83</v>
      </c>
      <c r="D186" s="8">
        <v>2.5</v>
      </c>
      <c r="E186" s="99"/>
      <c r="F186" s="91">
        <f>ROUND(D186,2)*ROUND(E186,2)</f>
        <v>0</v>
      </c>
      <c r="G186" s="113"/>
      <c r="H186" s="21"/>
    </row>
    <row r="187" spans="1:24">
      <c r="A187" s="51" t="s">
        <v>265</v>
      </c>
      <c r="B187" s="68" t="s">
        <v>245</v>
      </c>
      <c r="C187" s="192"/>
      <c r="D187" s="193"/>
      <c r="E187" s="193"/>
      <c r="F187" s="194"/>
      <c r="I187" s="22"/>
      <c r="J187" s="22"/>
      <c r="K187" s="22"/>
      <c r="L187" s="22"/>
      <c r="M187" s="22"/>
      <c r="N187" s="22"/>
      <c r="O187" s="22"/>
      <c r="P187" s="22"/>
      <c r="Q187" s="22"/>
      <c r="R187" s="22"/>
      <c r="S187" s="22"/>
      <c r="T187" s="22"/>
      <c r="U187" s="22"/>
      <c r="V187" s="22"/>
      <c r="W187" s="22"/>
      <c r="X187" s="22"/>
    </row>
    <row r="188" spans="1:24" s="20" customFormat="1">
      <c r="A188" s="51" t="s">
        <v>276</v>
      </c>
      <c r="B188" s="7" t="s">
        <v>129</v>
      </c>
      <c r="C188" s="14" t="s">
        <v>83</v>
      </c>
      <c r="D188" s="8">
        <v>2.5</v>
      </c>
      <c r="E188" s="99"/>
      <c r="F188" s="91">
        <f>ROUND(D188,2)*ROUND(E188,2)</f>
        <v>0</v>
      </c>
      <c r="G188" s="113"/>
      <c r="H188" s="21"/>
    </row>
    <row r="189" spans="1:24" s="20" customFormat="1">
      <c r="A189" s="51" t="s">
        <v>277</v>
      </c>
      <c r="B189" s="7" t="s">
        <v>130</v>
      </c>
      <c r="C189" s="14" t="s">
        <v>83</v>
      </c>
      <c r="D189" s="8">
        <v>2.5</v>
      </c>
      <c r="E189" s="99"/>
      <c r="F189" s="91">
        <f>ROUND(D189,2)*ROUND(E189,2)</f>
        <v>0</v>
      </c>
      <c r="G189" s="113"/>
      <c r="H189" s="21"/>
    </row>
    <row r="190" spans="1:24">
      <c r="A190" s="58" t="s">
        <v>55</v>
      </c>
      <c r="B190" s="3" t="s">
        <v>65</v>
      </c>
      <c r="C190" s="213"/>
      <c r="D190" s="214"/>
      <c r="E190" s="214"/>
      <c r="F190" s="215"/>
    </row>
    <row r="191" spans="1:24">
      <c r="A191" s="51" t="s">
        <v>266</v>
      </c>
      <c r="B191" s="68" t="s">
        <v>61</v>
      </c>
      <c r="C191" s="219"/>
      <c r="D191" s="220"/>
      <c r="E191" s="220"/>
      <c r="F191" s="221"/>
    </row>
    <row r="192" spans="1:24" s="20" customFormat="1">
      <c r="A192" s="51" t="s">
        <v>278</v>
      </c>
      <c r="B192" s="7" t="s">
        <v>129</v>
      </c>
      <c r="C192" s="14" t="s">
        <v>83</v>
      </c>
      <c r="D192" s="8">
        <v>1.5</v>
      </c>
      <c r="E192" s="99"/>
      <c r="F192" s="91">
        <f>ROUND(D192,2)*ROUND(E192,2)</f>
        <v>0</v>
      </c>
      <c r="G192" s="113"/>
      <c r="H192" s="21"/>
    </row>
    <row r="193" spans="1:24" s="20" customFormat="1">
      <c r="A193" s="51" t="s">
        <v>279</v>
      </c>
      <c r="B193" s="7" t="s">
        <v>130</v>
      </c>
      <c r="C193" s="14" t="s">
        <v>83</v>
      </c>
      <c r="D193" s="8">
        <v>1.5</v>
      </c>
      <c r="E193" s="99"/>
      <c r="F193" s="91">
        <f>ROUND(D193,2)*ROUND(E193,2)</f>
        <v>0</v>
      </c>
      <c r="G193" s="113"/>
      <c r="H193" s="21"/>
    </row>
    <row r="194" spans="1:24">
      <c r="A194" s="51" t="s">
        <v>267</v>
      </c>
      <c r="B194" s="68" t="s">
        <v>481</v>
      </c>
      <c r="C194" s="192"/>
      <c r="D194" s="193"/>
      <c r="E194" s="193"/>
      <c r="F194" s="194"/>
    </row>
    <row r="195" spans="1:24" s="20" customFormat="1">
      <c r="A195" s="51" t="s">
        <v>280</v>
      </c>
      <c r="B195" s="7" t="s">
        <v>129</v>
      </c>
      <c r="C195" s="14" t="s">
        <v>83</v>
      </c>
      <c r="D195" s="8">
        <v>4.5</v>
      </c>
      <c r="E195" s="99"/>
      <c r="F195" s="91">
        <f>ROUND(D195,2)*ROUND(E195,2)</f>
        <v>0</v>
      </c>
      <c r="G195" s="113"/>
      <c r="H195" s="21"/>
    </row>
    <row r="196" spans="1:24" s="20" customFormat="1">
      <c r="A196" s="51" t="s">
        <v>281</v>
      </c>
      <c r="B196" s="7" t="s">
        <v>130</v>
      </c>
      <c r="C196" s="14" t="s">
        <v>83</v>
      </c>
      <c r="D196" s="8">
        <v>4.5</v>
      </c>
      <c r="E196" s="99"/>
      <c r="F196" s="91">
        <f>ROUND(D196,2)*ROUND(E196,2)</f>
        <v>0</v>
      </c>
      <c r="G196" s="113"/>
      <c r="H196" s="21"/>
    </row>
    <row r="197" spans="1:24">
      <c r="A197" s="51" t="s">
        <v>268</v>
      </c>
      <c r="B197" s="68" t="s">
        <v>87</v>
      </c>
      <c r="C197" s="192"/>
      <c r="D197" s="193"/>
      <c r="E197" s="193"/>
      <c r="F197" s="194"/>
      <c r="I197" s="22"/>
      <c r="J197" s="22"/>
      <c r="K197" s="22"/>
      <c r="L197" s="22"/>
      <c r="M197" s="22"/>
      <c r="N197" s="22"/>
      <c r="O197" s="22"/>
      <c r="P197" s="22"/>
      <c r="Q197" s="22"/>
      <c r="R197" s="22"/>
      <c r="S197" s="22"/>
      <c r="T197" s="22"/>
      <c r="U197" s="22"/>
      <c r="V197" s="22"/>
      <c r="W197" s="22"/>
      <c r="X197" s="22"/>
    </row>
    <row r="198" spans="1:24" s="20" customFormat="1">
      <c r="A198" s="51" t="s">
        <v>282</v>
      </c>
      <c r="B198" s="7" t="s">
        <v>129</v>
      </c>
      <c r="C198" s="14" t="s">
        <v>83</v>
      </c>
      <c r="D198" s="8">
        <v>10</v>
      </c>
      <c r="E198" s="99"/>
      <c r="F198" s="91">
        <f>ROUND(D198,2)*ROUND(E198,2)</f>
        <v>0</v>
      </c>
      <c r="G198" s="113"/>
      <c r="H198" s="21"/>
    </row>
    <row r="199" spans="1:24" s="20" customFormat="1">
      <c r="A199" s="51" t="s">
        <v>283</v>
      </c>
      <c r="B199" s="7" t="s">
        <v>130</v>
      </c>
      <c r="C199" s="14" t="s">
        <v>83</v>
      </c>
      <c r="D199" s="8">
        <v>10</v>
      </c>
      <c r="E199" s="99"/>
      <c r="F199" s="91">
        <f>ROUND(D199,2)*ROUND(E199,2)</f>
        <v>0</v>
      </c>
      <c r="G199" s="113"/>
      <c r="H199" s="21"/>
    </row>
    <row r="200" spans="1:24">
      <c r="A200" s="51" t="s">
        <v>269</v>
      </c>
      <c r="B200" s="68" t="s">
        <v>245</v>
      </c>
      <c r="C200" s="192"/>
      <c r="D200" s="193"/>
      <c r="E200" s="193"/>
      <c r="F200" s="194"/>
      <c r="I200" s="22"/>
      <c r="J200" s="22"/>
      <c r="K200" s="22"/>
      <c r="L200" s="22"/>
      <c r="M200" s="22"/>
      <c r="N200" s="22"/>
      <c r="O200" s="22"/>
      <c r="P200" s="22"/>
      <c r="Q200" s="22"/>
      <c r="R200" s="22"/>
      <c r="S200" s="22"/>
      <c r="T200" s="22"/>
      <c r="U200" s="22"/>
      <c r="V200" s="22"/>
      <c r="W200" s="22"/>
      <c r="X200" s="22"/>
    </row>
    <row r="201" spans="1:24" s="20" customFormat="1">
      <c r="A201" s="51" t="s">
        <v>284</v>
      </c>
      <c r="B201" s="7" t="s">
        <v>129</v>
      </c>
      <c r="C201" s="14" t="s">
        <v>83</v>
      </c>
      <c r="D201" s="8">
        <v>14</v>
      </c>
      <c r="E201" s="99"/>
      <c r="F201" s="91">
        <f>ROUND(D201,2)*ROUND(E201,2)</f>
        <v>0</v>
      </c>
      <c r="G201" s="113"/>
      <c r="H201" s="21"/>
    </row>
    <row r="202" spans="1:24" s="20" customFormat="1">
      <c r="A202" s="51" t="s">
        <v>285</v>
      </c>
      <c r="B202" s="7" t="s">
        <v>130</v>
      </c>
      <c r="C202" s="14" t="s">
        <v>83</v>
      </c>
      <c r="D202" s="8">
        <v>14</v>
      </c>
      <c r="E202" s="99"/>
      <c r="F202" s="91">
        <f>ROUND(D202,2)*ROUND(E202,2)</f>
        <v>0</v>
      </c>
      <c r="G202" s="113"/>
      <c r="H202" s="21"/>
    </row>
    <row r="203" spans="1:24" ht="288.75">
      <c r="A203" s="58" t="s">
        <v>59</v>
      </c>
      <c r="B203" s="39" t="s">
        <v>286</v>
      </c>
      <c r="C203" s="213"/>
      <c r="D203" s="214"/>
      <c r="E203" s="214"/>
      <c r="F203" s="215"/>
    </row>
    <row r="204" spans="1:24">
      <c r="A204" s="51" t="s">
        <v>318</v>
      </c>
      <c r="B204" s="68" t="s">
        <v>61</v>
      </c>
      <c r="C204" s="219"/>
      <c r="D204" s="220"/>
      <c r="E204" s="220"/>
      <c r="F204" s="221"/>
    </row>
    <row r="205" spans="1:24" s="20" customFormat="1">
      <c r="A205" s="51" t="s">
        <v>319</v>
      </c>
      <c r="B205" s="7" t="s">
        <v>129</v>
      </c>
      <c r="C205" s="14" t="s">
        <v>83</v>
      </c>
      <c r="D205" s="8">
        <v>6</v>
      </c>
      <c r="E205" s="99"/>
      <c r="F205" s="91">
        <f>ROUND(D205,2)*ROUND(E205,2)</f>
        <v>0</v>
      </c>
      <c r="G205" s="113"/>
      <c r="H205" s="21"/>
    </row>
    <row r="206" spans="1:24" s="20" customFormat="1">
      <c r="A206" s="51" t="s">
        <v>320</v>
      </c>
      <c r="B206" s="7" t="s">
        <v>130</v>
      </c>
      <c r="C206" s="14" t="s">
        <v>83</v>
      </c>
      <c r="D206" s="8">
        <v>6</v>
      </c>
      <c r="E206" s="99"/>
      <c r="F206" s="91">
        <f>ROUND(D206,2)*ROUND(E206,2)</f>
        <v>0</v>
      </c>
      <c r="G206" s="113"/>
      <c r="H206" s="21"/>
    </row>
    <row r="207" spans="1:24">
      <c r="A207" s="51" t="s">
        <v>321</v>
      </c>
      <c r="B207" s="68" t="s">
        <v>481</v>
      </c>
      <c r="C207" s="192"/>
      <c r="D207" s="193"/>
      <c r="E207" s="193"/>
      <c r="F207" s="194"/>
    </row>
    <row r="208" spans="1:24" s="20" customFormat="1">
      <c r="A208" s="51" t="s">
        <v>322</v>
      </c>
      <c r="B208" s="7" t="s">
        <v>129</v>
      </c>
      <c r="C208" s="14" t="s">
        <v>83</v>
      </c>
      <c r="D208" s="8">
        <v>17</v>
      </c>
      <c r="E208" s="99"/>
      <c r="F208" s="91">
        <f>ROUND(D208,2)*ROUND(E208,2)</f>
        <v>0</v>
      </c>
      <c r="G208" s="113"/>
      <c r="H208" s="21"/>
    </row>
    <row r="209" spans="1:24" s="20" customFormat="1">
      <c r="A209" s="51" t="s">
        <v>323</v>
      </c>
      <c r="B209" s="7" t="s">
        <v>130</v>
      </c>
      <c r="C209" s="14" t="s">
        <v>83</v>
      </c>
      <c r="D209" s="8">
        <v>17</v>
      </c>
      <c r="E209" s="99"/>
      <c r="F209" s="91">
        <f>ROUND(D209,2)*ROUND(E209,2)</f>
        <v>0</v>
      </c>
      <c r="G209" s="113"/>
      <c r="H209" s="21"/>
    </row>
    <row r="210" spans="1:24">
      <c r="A210" s="51" t="s">
        <v>324</v>
      </c>
      <c r="B210" s="68" t="s">
        <v>87</v>
      </c>
      <c r="C210" s="192"/>
      <c r="D210" s="193"/>
      <c r="E210" s="193"/>
      <c r="F210" s="194"/>
      <c r="I210" s="22"/>
      <c r="J210" s="22"/>
      <c r="K210" s="22"/>
      <c r="L210" s="22"/>
      <c r="M210" s="22"/>
      <c r="N210" s="22"/>
      <c r="O210" s="22"/>
      <c r="P210" s="22"/>
      <c r="Q210" s="22"/>
      <c r="R210" s="22"/>
      <c r="S210" s="22"/>
      <c r="T210" s="22"/>
      <c r="U210" s="22"/>
      <c r="V210" s="22"/>
      <c r="W210" s="22"/>
      <c r="X210" s="22"/>
    </row>
    <row r="211" spans="1:24" s="20" customFormat="1">
      <c r="A211" s="51" t="s">
        <v>325</v>
      </c>
      <c r="B211" s="7" t="s">
        <v>129</v>
      </c>
      <c r="C211" s="14" t="s">
        <v>83</v>
      </c>
      <c r="D211" s="8">
        <v>20</v>
      </c>
      <c r="E211" s="99"/>
      <c r="F211" s="91">
        <f>ROUND(D211,2)*ROUND(E211,2)</f>
        <v>0</v>
      </c>
      <c r="G211" s="113"/>
      <c r="H211" s="21"/>
    </row>
    <row r="212" spans="1:24" s="20" customFormat="1">
      <c r="A212" s="51" t="s">
        <v>326</v>
      </c>
      <c r="B212" s="7" t="s">
        <v>130</v>
      </c>
      <c r="C212" s="14" t="s">
        <v>83</v>
      </c>
      <c r="D212" s="8">
        <v>20</v>
      </c>
      <c r="E212" s="99"/>
      <c r="F212" s="91">
        <f>ROUND(D212,2)*ROUND(E212,2)</f>
        <v>0</v>
      </c>
      <c r="G212" s="113"/>
      <c r="H212" s="21"/>
    </row>
    <row r="213" spans="1:24">
      <c r="A213" s="51" t="s">
        <v>327</v>
      </c>
      <c r="B213" s="68" t="s">
        <v>245</v>
      </c>
      <c r="C213" s="192"/>
      <c r="D213" s="193"/>
      <c r="E213" s="193"/>
      <c r="F213" s="194"/>
      <c r="I213" s="22"/>
      <c r="J213" s="22"/>
      <c r="K213" s="22"/>
      <c r="L213" s="22"/>
      <c r="M213" s="22"/>
      <c r="N213" s="22"/>
      <c r="O213" s="22"/>
      <c r="P213" s="22"/>
      <c r="Q213" s="22"/>
      <c r="R213" s="22"/>
      <c r="S213" s="22"/>
      <c r="T213" s="22"/>
      <c r="U213" s="22"/>
      <c r="V213" s="22"/>
      <c r="W213" s="22"/>
      <c r="X213" s="22"/>
    </row>
    <row r="214" spans="1:24" s="20" customFormat="1">
      <c r="A214" s="51" t="s">
        <v>328</v>
      </c>
      <c r="B214" s="7" t="s">
        <v>129</v>
      </c>
      <c r="C214" s="14" t="s">
        <v>83</v>
      </c>
      <c r="D214" s="8">
        <v>15</v>
      </c>
      <c r="E214" s="99"/>
      <c r="F214" s="91">
        <f>ROUND(D214,2)*ROUND(E214,2)</f>
        <v>0</v>
      </c>
      <c r="G214" s="113"/>
      <c r="H214" s="21"/>
    </row>
    <row r="215" spans="1:24" s="20" customFormat="1">
      <c r="A215" s="51" t="s">
        <v>329</v>
      </c>
      <c r="B215" s="7" t="s">
        <v>130</v>
      </c>
      <c r="C215" s="14" t="s">
        <v>83</v>
      </c>
      <c r="D215" s="8">
        <v>15</v>
      </c>
      <c r="E215" s="99"/>
      <c r="F215" s="91">
        <f>ROUND(D215,2)*ROUND(E215,2)</f>
        <v>0</v>
      </c>
      <c r="G215" s="113"/>
      <c r="H215" s="21"/>
    </row>
    <row r="216" spans="1:24" ht="232.5">
      <c r="A216" s="58" t="s">
        <v>60</v>
      </c>
      <c r="B216" s="40" t="s">
        <v>287</v>
      </c>
      <c r="C216" s="192"/>
      <c r="D216" s="193"/>
      <c r="E216" s="193"/>
      <c r="F216" s="194"/>
    </row>
    <row r="217" spans="1:24" s="20" customFormat="1">
      <c r="A217" s="28" t="s">
        <v>67</v>
      </c>
      <c r="B217" s="7" t="s">
        <v>129</v>
      </c>
      <c r="C217" s="14" t="s">
        <v>83</v>
      </c>
      <c r="D217" s="8">
        <v>96</v>
      </c>
      <c r="E217" s="99"/>
      <c r="F217" s="91">
        <f>ROUND(D217,2)*ROUND(E217,2)</f>
        <v>0</v>
      </c>
      <c r="G217" s="113"/>
      <c r="H217" s="21"/>
    </row>
    <row r="218" spans="1:24" s="20" customFormat="1" ht="26.25" thickBot="1">
      <c r="A218" s="28" t="s">
        <v>68</v>
      </c>
      <c r="B218" s="7" t="s">
        <v>130</v>
      </c>
      <c r="C218" s="14" t="s">
        <v>83</v>
      </c>
      <c r="D218" s="8">
        <v>96</v>
      </c>
      <c r="E218" s="99"/>
      <c r="F218" s="91">
        <f>ROUND(D218,2)*ROUND(E218,2)</f>
        <v>0</v>
      </c>
      <c r="G218" s="113"/>
      <c r="H218" s="21"/>
    </row>
    <row r="219" spans="1:24" s="25" customFormat="1" ht="30.75" thickBot="1">
      <c r="A219" s="70"/>
      <c r="B219" s="121" t="s">
        <v>330</v>
      </c>
      <c r="C219" s="71"/>
      <c r="D219" s="72"/>
      <c r="E219" s="110" t="s">
        <v>50</v>
      </c>
      <c r="F219" s="105">
        <f>F117+F120+F123+F126+F132+F135+F138+F141+F144+F147+F152+F155+F158+F161+F165+F168+F171+F174+F179+F182+F185+F188+F192+F195+F198+F201+F205+F208+F211+F214+F217</f>
        <v>0</v>
      </c>
      <c r="G219" s="113"/>
      <c r="H219" s="23"/>
    </row>
    <row r="220" spans="1:24" s="25" customFormat="1" ht="30.75" thickBot="1">
      <c r="A220" s="73"/>
      <c r="B220" s="122" t="s">
        <v>331</v>
      </c>
      <c r="C220" s="74"/>
      <c r="D220" s="75"/>
      <c r="E220" s="111" t="s">
        <v>50</v>
      </c>
      <c r="F220" s="106">
        <f>F118+F121+F124+F127+F130+F133+F136+F139+F142+F145+F148+F153+F156+F159+F162+F166+F169+F172+F175+F180+F183+F186+F189+F193+F196+F199+F202+F206+F209+F212+F215+F218</f>
        <v>0</v>
      </c>
      <c r="G220" s="113"/>
      <c r="H220" s="23"/>
    </row>
    <row r="221" spans="1:24" ht="26.25" thickBot="1">
      <c r="A221" s="13" t="s">
        <v>37</v>
      </c>
      <c r="B221" s="42" t="s">
        <v>9</v>
      </c>
      <c r="C221" s="195"/>
      <c r="D221" s="196"/>
      <c r="E221" s="196"/>
      <c r="F221" s="197"/>
      <c r="I221" s="22"/>
      <c r="J221" s="22"/>
      <c r="K221" s="22"/>
      <c r="L221" s="22"/>
      <c r="M221" s="22"/>
      <c r="N221" s="22"/>
      <c r="O221" s="22"/>
      <c r="P221" s="22"/>
      <c r="Q221" s="22"/>
      <c r="R221" s="22"/>
      <c r="S221" s="22"/>
      <c r="T221" s="22"/>
      <c r="U221" s="22"/>
      <c r="V221" s="22"/>
      <c r="W221" s="22"/>
      <c r="X221" s="22"/>
    </row>
    <row r="222" spans="1:24" ht="114.75">
      <c r="A222" s="117" t="s">
        <v>35</v>
      </c>
      <c r="B222" s="65" t="s">
        <v>332</v>
      </c>
      <c r="C222" s="252"/>
      <c r="D222" s="253"/>
      <c r="E222" s="253"/>
      <c r="F222" s="254"/>
      <c r="H222" s="22"/>
      <c r="I222" s="22"/>
      <c r="J222" s="22"/>
      <c r="K222" s="22"/>
      <c r="L222" s="22"/>
      <c r="M222" s="22"/>
      <c r="N222" s="22"/>
      <c r="O222" s="22"/>
      <c r="P222" s="22"/>
      <c r="Q222" s="22"/>
      <c r="R222" s="22"/>
      <c r="S222" s="22"/>
      <c r="T222" s="22"/>
      <c r="U222" s="22"/>
    </row>
    <row r="223" spans="1:24" ht="73.5">
      <c r="A223" s="118" t="s">
        <v>91</v>
      </c>
      <c r="B223" s="68" t="s">
        <v>335</v>
      </c>
      <c r="C223" s="255"/>
      <c r="D223" s="256"/>
      <c r="E223" s="256"/>
      <c r="F223" s="257"/>
      <c r="H223" s="1"/>
    </row>
    <row r="224" spans="1:24" s="20" customFormat="1">
      <c r="A224" s="51" t="s">
        <v>333</v>
      </c>
      <c r="B224" s="7" t="s">
        <v>129</v>
      </c>
      <c r="C224" s="14" t="s">
        <v>83</v>
      </c>
      <c r="D224" s="8">
        <v>7</v>
      </c>
      <c r="E224" s="99"/>
      <c r="F224" s="91">
        <f>ROUND(D224,2)*ROUND(E224,2)</f>
        <v>0</v>
      </c>
      <c r="G224" s="113"/>
      <c r="H224" s="21"/>
    </row>
    <row r="225" spans="1:8" s="20" customFormat="1">
      <c r="A225" s="51" t="s">
        <v>334</v>
      </c>
      <c r="B225" s="7" t="s">
        <v>130</v>
      </c>
      <c r="C225" s="14" t="s">
        <v>83</v>
      </c>
      <c r="D225" s="8">
        <v>8</v>
      </c>
      <c r="E225" s="99"/>
      <c r="F225" s="91">
        <f>ROUND(D225,2)*ROUND(E225,2)</f>
        <v>0</v>
      </c>
      <c r="G225" s="113"/>
      <c r="H225" s="21"/>
    </row>
    <row r="226" spans="1:8" ht="45">
      <c r="A226" s="118" t="s">
        <v>75</v>
      </c>
      <c r="B226" s="68" t="s">
        <v>336</v>
      </c>
      <c r="C226" s="198"/>
      <c r="D226" s="199"/>
      <c r="E226" s="199"/>
      <c r="F226" s="200"/>
      <c r="H226" s="1"/>
    </row>
    <row r="227" spans="1:8" s="20" customFormat="1">
      <c r="A227" s="51" t="s">
        <v>337</v>
      </c>
      <c r="B227" s="7" t="s">
        <v>129</v>
      </c>
      <c r="C227" s="14" t="s">
        <v>83</v>
      </c>
      <c r="D227" s="8">
        <v>3</v>
      </c>
      <c r="E227" s="99"/>
      <c r="F227" s="91">
        <f>ROUND(D227,2)*ROUND(E227,2)</f>
        <v>0</v>
      </c>
      <c r="G227" s="113"/>
      <c r="H227" s="21"/>
    </row>
    <row r="228" spans="1:8" s="20" customFormat="1">
      <c r="A228" s="51" t="s">
        <v>338</v>
      </c>
      <c r="B228" s="7" t="s">
        <v>130</v>
      </c>
      <c r="C228" s="14" t="s">
        <v>83</v>
      </c>
      <c r="D228" s="8">
        <v>3.5</v>
      </c>
      <c r="E228" s="99"/>
      <c r="F228" s="91">
        <f>ROUND(D228,2)*ROUND(E228,2)</f>
        <v>0</v>
      </c>
      <c r="G228" s="113"/>
      <c r="H228" s="21"/>
    </row>
    <row r="229" spans="1:8" ht="74.25">
      <c r="A229" s="118" t="s">
        <v>76</v>
      </c>
      <c r="B229" s="68" t="s">
        <v>341</v>
      </c>
      <c r="C229" s="198"/>
      <c r="D229" s="199"/>
      <c r="E229" s="199"/>
      <c r="F229" s="200"/>
      <c r="H229" s="1"/>
    </row>
    <row r="230" spans="1:8" s="20" customFormat="1">
      <c r="A230" s="51" t="s">
        <v>339</v>
      </c>
      <c r="B230" s="7" t="s">
        <v>129</v>
      </c>
      <c r="C230" s="14" t="s">
        <v>83</v>
      </c>
      <c r="D230" s="8">
        <v>31</v>
      </c>
      <c r="E230" s="99"/>
      <c r="F230" s="91">
        <f>ROUND(D230,2)*ROUND(E230,2)</f>
        <v>0</v>
      </c>
      <c r="G230" s="113"/>
      <c r="H230" s="21"/>
    </row>
    <row r="231" spans="1:8" s="20" customFormat="1">
      <c r="A231" s="51" t="s">
        <v>340</v>
      </c>
      <c r="B231" s="7" t="s">
        <v>130</v>
      </c>
      <c r="C231" s="14" t="s">
        <v>83</v>
      </c>
      <c r="D231" s="8">
        <v>33</v>
      </c>
      <c r="E231" s="99"/>
      <c r="F231" s="91">
        <f>ROUND(D231,2)*ROUND(E231,2)</f>
        <v>0</v>
      </c>
      <c r="G231" s="113"/>
      <c r="H231" s="21"/>
    </row>
    <row r="232" spans="1:8" ht="73.5">
      <c r="A232" s="118" t="s">
        <v>92</v>
      </c>
      <c r="B232" s="68" t="s">
        <v>344</v>
      </c>
      <c r="C232" s="198"/>
      <c r="D232" s="199"/>
      <c r="E232" s="199"/>
      <c r="F232" s="200"/>
      <c r="H232" s="1"/>
    </row>
    <row r="233" spans="1:8" s="20" customFormat="1">
      <c r="A233" s="51" t="s">
        <v>342</v>
      </c>
      <c r="B233" s="7" t="s">
        <v>129</v>
      </c>
      <c r="C233" s="14" t="s">
        <v>83</v>
      </c>
      <c r="D233" s="8">
        <v>9</v>
      </c>
      <c r="E233" s="99"/>
      <c r="F233" s="91">
        <f>ROUND(D233,2)*ROUND(E233,2)</f>
        <v>0</v>
      </c>
      <c r="G233" s="113"/>
      <c r="H233" s="21"/>
    </row>
    <row r="234" spans="1:8" s="20" customFormat="1">
      <c r="A234" s="51" t="s">
        <v>343</v>
      </c>
      <c r="B234" s="7" t="s">
        <v>130</v>
      </c>
      <c r="C234" s="14" t="s">
        <v>83</v>
      </c>
      <c r="D234" s="8">
        <v>9.5</v>
      </c>
      <c r="E234" s="99"/>
      <c r="F234" s="91">
        <f>ROUND(D234,2)*ROUND(E234,2)</f>
        <v>0</v>
      </c>
      <c r="G234" s="113"/>
      <c r="H234" s="21"/>
    </row>
    <row r="235" spans="1:8" ht="42.75">
      <c r="A235" s="118" t="s">
        <v>77</v>
      </c>
      <c r="B235" s="68" t="s">
        <v>347</v>
      </c>
      <c r="C235" s="198"/>
      <c r="D235" s="199"/>
      <c r="E235" s="199"/>
      <c r="F235" s="200"/>
      <c r="H235" s="1"/>
    </row>
    <row r="236" spans="1:8" s="20" customFormat="1">
      <c r="A236" s="51" t="s">
        <v>345</v>
      </c>
      <c r="B236" s="7" t="s">
        <v>129</v>
      </c>
      <c r="C236" s="14" t="s">
        <v>83</v>
      </c>
      <c r="D236" s="8">
        <v>1.5</v>
      </c>
      <c r="E236" s="99"/>
      <c r="F236" s="91">
        <f>ROUND(D236,2)*ROUND(E236,2)</f>
        <v>0</v>
      </c>
      <c r="G236" s="113"/>
      <c r="H236" s="21"/>
    </row>
    <row r="237" spans="1:8" s="20" customFormat="1">
      <c r="A237" s="51" t="s">
        <v>346</v>
      </c>
      <c r="B237" s="7" t="s">
        <v>130</v>
      </c>
      <c r="C237" s="14" t="s">
        <v>83</v>
      </c>
      <c r="D237" s="8">
        <v>1.5</v>
      </c>
      <c r="E237" s="99"/>
      <c r="F237" s="91">
        <f>ROUND(D237,2)*ROUND(E237,2)</f>
        <v>0</v>
      </c>
      <c r="G237" s="113"/>
      <c r="H237" s="21"/>
    </row>
    <row r="238" spans="1:8" ht="28.5">
      <c r="A238" s="118" t="s">
        <v>78</v>
      </c>
      <c r="B238" s="68" t="s">
        <v>81</v>
      </c>
      <c r="C238" s="198"/>
      <c r="D238" s="199"/>
      <c r="E238" s="199"/>
      <c r="F238" s="200"/>
      <c r="H238" s="1"/>
    </row>
    <row r="239" spans="1:8" s="20" customFormat="1">
      <c r="A239" s="51" t="s">
        <v>348</v>
      </c>
      <c r="B239" s="7" t="s">
        <v>129</v>
      </c>
      <c r="C239" s="14" t="s">
        <v>74</v>
      </c>
      <c r="D239" s="8">
        <v>3410</v>
      </c>
      <c r="E239" s="99"/>
      <c r="F239" s="91">
        <f>ROUND(D239,2)*ROUND(E239,2)</f>
        <v>0</v>
      </c>
      <c r="G239" s="113"/>
      <c r="H239" s="21"/>
    </row>
    <row r="240" spans="1:8" s="20" customFormat="1">
      <c r="A240" s="51" t="s">
        <v>349</v>
      </c>
      <c r="B240" s="7" t="s">
        <v>130</v>
      </c>
      <c r="C240" s="14" t="s">
        <v>74</v>
      </c>
      <c r="D240" s="8">
        <v>3700</v>
      </c>
      <c r="E240" s="99"/>
      <c r="F240" s="91">
        <f>ROUND(D240,2)*ROUND(E240,2)</f>
        <v>0</v>
      </c>
      <c r="G240" s="113"/>
      <c r="H240" s="21"/>
    </row>
    <row r="241" spans="1:8" ht="169.5" customHeight="1">
      <c r="A241" s="118" t="s">
        <v>79</v>
      </c>
      <c r="B241" s="77" t="s">
        <v>358</v>
      </c>
      <c r="C241" s="198"/>
      <c r="D241" s="199"/>
      <c r="E241" s="199"/>
      <c r="F241" s="200"/>
      <c r="H241" s="1"/>
    </row>
    <row r="242" spans="1:8" s="20" customFormat="1">
      <c r="A242" s="51" t="s">
        <v>350</v>
      </c>
      <c r="B242" s="7" t="s">
        <v>129</v>
      </c>
      <c r="C242" s="14" t="s">
        <v>49</v>
      </c>
      <c r="D242" s="8">
        <v>1</v>
      </c>
      <c r="E242" s="99"/>
      <c r="F242" s="91">
        <f>ROUND(D242,2)*ROUND(E242,2)</f>
        <v>0</v>
      </c>
      <c r="G242" s="113"/>
      <c r="H242" s="21"/>
    </row>
    <row r="243" spans="1:8" s="20" customFormat="1">
      <c r="A243" s="51" t="s">
        <v>351</v>
      </c>
      <c r="B243" s="7" t="s">
        <v>130</v>
      </c>
      <c r="C243" s="14" t="s">
        <v>49</v>
      </c>
      <c r="D243" s="8">
        <v>1</v>
      </c>
      <c r="E243" s="99"/>
      <c r="F243" s="91">
        <f>ROUND(D243,2)*ROUND(E243,2)</f>
        <v>0</v>
      </c>
      <c r="G243" s="113"/>
      <c r="H243" s="21"/>
    </row>
    <row r="244" spans="1:8" ht="150" customHeight="1">
      <c r="A244" s="118" t="s">
        <v>80</v>
      </c>
      <c r="B244" s="77" t="s">
        <v>501</v>
      </c>
      <c r="C244" s="207"/>
      <c r="D244" s="208"/>
      <c r="E244" s="208"/>
      <c r="F244" s="209"/>
      <c r="H244" s="1"/>
    </row>
    <row r="245" spans="1:8" ht="30">
      <c r="A245" s="118" t="s">
        <v>352</v>
      </c>
      <c r="B245" s="76" t="s">
        <v>503</v>
      </c>
      <c r="C245" s="210"/>
      <c r="D245" s="211"/>
      <c r="E245" s="211"/>
      <c r="F245" s="212"/>
      <c r="H245" s="1"/>
    </row>
    <row r="246" spans="1:8" s="20" customFormat="1">
      <c r="A246" s="51" t="s">
        <v>353</v>
      </c>
      <c r="B246" s="7" t="s">
        <v>129</v>
      </c>
      <c r="C246" s="14" t="s">
        <v>49</v>
      </c>
      <c r="D246" s="8">
        <v>1</v>
      </c>
      <c r="E246" s="99"/>
      <c r="F246" s="91">
        <f>ROUND(D246,2)*ROUND(E246,2)</f>
        <v>0</v>
      </c>
      <c r="G246" s="113"/>
      <c r="H246" s="21"/>
    </row>
    <row r="247" spans="1:8" s="20" customFormat="1">
      <c r="A247" s="51" t="s">
        <v>354</v>
      </c>
      <c r="B247" s="7" t="s">
        <v>130</v>
      </c>
      <c r="C247" s="14" t="s">
        <v>49</v>
      </c>
      <c r="D247" s="8">
        <v>1</v>
      </c>
      <c r="E247" s="99"/>
      <c r="F247" s="91">
        <f>ROUND(D247,2)*ROUND(E247,2)</f>
        <v>0</v>
      </c>
      <c r="G247" s="113"/>
      <c r="H247" s="21"/>
    </row>
    <row r="248" spans="1:8" ht="30">
      <c r="A248" s="118" t="s">
        <v>355</v>
      </c>
      <c r="B248" s="76" t="s">
        <v>502</v>
      </c>
      <c r="C248" s="198"/>
      <c r="D248" s="199"/>
      <c r="E248" s="199"/>
      <c r="F248" s="200"/>
      <c r="H248" s="1"/>
    </row>
    <row r="249" spans="1:8" s="20" customFormat="1">
      <c r="A249" s="51" t="s">
        <v>356</v>
      </c>
      <c r="B249" s="7" t="s">
        <v>129</v>
      </c>
      <c r="C249" s="14" t="s">
        <v>49</v>
      </c>
      <c r="D249" s="8">
        <v>1</v>
      </c>
      <c r="E249" s="99"/>
      <c r="F249" s="91">
        <f>ROUND(D249,2)*ROUND(E249,2)</f>
        <v>0</v>
      </c>
      <c r="G249" s="113"/>
      <c r="H249" s="21"/>
    </row>
    <row r="250" spans="1:8" s="20" customFormat="1">
      <c r="A250" s="51" t="s">
        <v>357</v>
      </c>
      <c r="B250" s="7" t="s">
        <v>130</v>
      </c>
      <c r="C250" s="14" t="s">
        <v>49</v>
      </c>
      <c r="D250" s="8">
        <v>1</v>
      </c>
      <c r="E250" s="99"/>
      <c r="F250" s="91">
        <f>ROUND(D250,2)*ROUND(E250,2)</f>
        <v>0</v>
      </c>
      <c r="G250" s="113"/>
      <c r="H250" s="21"/>
    </row>
    <row r="251" spans="1:8" ht="157.5">
      <c r="A251" s="58" t="s">
        <v>36</v>
      </c>
      <c r="B251" s="9" t="s">
        <v>446</v>
      </c>
      <c r="C251" s="207"/>
      <c r="D251" s="208"/>
      <c r="E251" s="208"/>
      <c r="F251" s="209"/>
    </row>
    <row r="252" spans="1:8" ht="18">
      <c r="A252" s="118" t="s">
        <v>359</v>
      </c>
      <c r="B252" s="68" t="s">
        <v>457</v>
      </c>
      <c r="C252" s="210"/>
      <c r="D252" s="211"/>
      <c r="E252" s="211"/>
      <c r="F252" s="212"/>
      <c r="H252" s="1"/>
    </row>
    <row r="253" spans="1:8" s="20" customFormat="1">
      <c r="A253" s="51" t="s">
        <v>360</v>
      </c>
      <c r="B253" s="7" t="s">
        <v>129</v>
      </c>
      <c r="C253" s="14" t="s">
        <v>49</v>
      </c>
      <c r="D253" s="8">
        <v>17</v>
      </c>
      <c r="E253" s="99"/>
      <c r="F253" s="91">
        <f>ROUND(D253,2)*ROUND(E253,2)</f>
        <v>0</v>
      </c>
      <c r="G253" s="113"/>
      <c r="H253" s="21"/>
    </row>
    <row r="254" spans="1:8" s="20" customFormat="1">
      <c r="A254" s="51" t="s">
        <v>361</v>
      </c>
      <c r="B254" s="7" t="s">
        <v>130</v>
      </c>
      <c r="C254" s="14" t="s">
        <v>49</v>
      </c>
      <c r="D254" s="8">
        <v>7</v>
      </c>
      <c r="E254" s="99"/>
      <c r="F254" s="91">
        <f>ROUND(D254,2)*ROUND(E254,2)</f>
        <v>0</v>
      </c>
      <c r="G254" s="113"/>
      <c r="H254" s="21"/>
    </row>
    <row r="255" spans="1:8" ht="18">
      <c r="A255" s="118" t="s">
        <v>362</v>
      </c>
      <c r="B255" s="68" t="s">
        <v>458</v>
      </c>
      <c r="C255" s="198"/>
      <c r="D255" s="199"/>
      <c r="E255" s="199"/>
      <c r="F255" s="200"/>
      <c r="H255" s="1"/>
    </row>
    <row r="256" spans="1:8" s="20" customFormat="1">
      <c r="A256" s="51" t="s">
        <v>363</v>
      </c>
      <c r="B256" s="7" t="s">
        <v>129</v>
      </c>
      <c r="C256" s="14" t="s">
        <v>49</v>
      </c>
      <c r="D256" s="8">
        <v>3</v>
      </c>
      <c r="E256" s="99"/>
      <c r="F256" s="91">
        <f>ROUND(D256,2)*ROUND(E256,2)</f>
        <v>0</v>
      </c>
      <c r="G256" s="113"/>
      <c r="H256" s="21"/>
    </row>
    <row r="257" spans="1:8" s="20" customFormat="1">
      <c r="A257" s="51" t="s">
        <v>364</v>
      </c>
      <c r="B257" s="7" t="s">
        <v>130</v>
      </c>
      <c r="C257" s="14" t="s">
        <v>49</v>
      </c>
      <c r="D257" s="8">
        <v>2</v>
      </c>
      <c r="E257" s="99"/>
      <c r="F257" s="91">
        <f>ROUND(D257,2)*ROUND(E257,2)</f>
        <v>0</v>
      </c>
      <c r="G257" s="113"/>
      <c r="H257" s="21"/>
    </row>
    <row r="258" spans="1:8" ht="229.5">
      <c r="A258" s="55" t="s">
        <v>93</v>
      </c>
      <c r="B258" s="63" t="s">
        <v>366</v>
      </c>
      <c r="C258" s="192"/>
      <c r="D258" s="193"/>
      <c r="E258" s="193"/>
      <c r="F258" s="194"/>
    </row>
    <row r="259" spans="1:8" s="20" customFormat="1">
      <c r="A259" s="51" t="s">
        <v>94</v>
      </c>
      <c r="B259" s="7" t="s">
        <v>130</v>
      </c>
      <c r="C259" s="14" t="s">
        <v>83</v>
      </c>
      <c r="D259" s="8">
        <v>11</v>
      </c>
      <c r="E259" s="99"/>
      <c r="F259" s="91">
        <f>ROUND(D259,2)*ROUND(E259,2)</f>
        <v>0</v>
      </c>
      <c r="G259" s="113"/>
      <c r="H259" s="21"/>
    </row>
    <row r="260" spans="1:8" ht="186.75">
      <c r="A260" s="55" t="s">
        <v>101</v>
      </c>
      <c r="B260" s="63" t="s">
        <v>367</v>
      </c>
      <c r="C260" s="192"/>
      <c r="D260" s="193"/>
      <c r="E260" s="193"/>
      <c r="F260" s="194"/>
    </row>
    <row r="261" spans="1:8" s="20" customFormat="1">
      <c r="A261" s="51" t="s">
        <v>102</v>
      </c>
      <c r="B261" s="7" t="s">
        <v>129</v>
      </c>
      <c r="C261" s="14" t="s">
        <v>83</v>
      </c>
      <c r="D261" s="8">
        <v>17</v>
      </c>
      <c r="E261" s="99"/>
      <c r="F261" s="91">
        <f>ROUND(D261,2)*ROUND(E261,2)</f>
        <v>0</v>
      </c>
      <c r="G261" s="113"/>
      <c r="H261" s="21"/>
    </row>
    <row r="262" spans="1:8" s="20" customFormat="1">
      <c r="A262" s="51" t="s">
        <v>365</v>
      </c>
      <c r="B262" s="7" t="s">
        <v>130</v>
      </c>
      <c r="C262" s="14" t="s">
        <v>83</v>
      </c>
      <c r="D262" s="8">
        <v>9</v>
      </c>
      <c r="E262" s="99"/>
      <c r="F262" s="91">
        <f>ROUND(D262,2)*ROUND(E262,2)</f>
        <v>0</v>
      </c>
      <c r="G262" s="113"/>
      <c r="H262" s="21"/>
    </row>
    <row r="263" spans="1:8" ht="201">
      <c r="A263" s="55" t="s">
        <v>105</v>
      </c>
      <c r="B263" s="63" t="s">
        <v>381</v>
      </c>
      <c r="C263" s="192"/>
      <c r="D263" s="193"/>
      <c r="E263" s="193"/>
      <c r="F263" s="194"/>
    </row>
    <row r="264" spans="1:8" s="20" customFormat="1">
      <c r="A264" s="51" t="s">
        <v>106</v>
      </c>
      <c r="B264" s="7" t="s">
        <v>129</v>
      </c>
      <c r="C264" s="14" t="s">
        <v>49</v>
      </c>
      <c r="D264" s="8">
        <v>8</v>
      </c>
      <c r="E264" s="99"/>
      <c r="F264" s="91">
        <f>ROUND(D264*E264,2)</f>
        <v>0</v>
      </c>
      <c r="G264" s="113"/>
      <c r="H264" s="21"/>
    </row>
    <row r="265" spans="1:8" s="20" customFormat="1">
      <c r="A265" s="51" t="s">
        <v>368</v>
      </c>
      <c r="B265" s="7" t="s">
        <v>130</v>
      </c>
      <c r="C265" s="14" t="s">
        <v>49</v>
      </c>
      <c r="D265" s="8">
        <v>6</v>
      </c>
      <c r="E265" s="99"/>
      <c r="F265" s="91">
        <f>ROUND(D265*E265,2)</f>
        <v>0</v>
      </c>
      <c r="G265" s="113"/>
      <c r="H265" s="21"/>
    </row>
    <row r="266" spans="1:8" ht="152.25" customHeight="1">
      <c r="A266" s="55" t="s">
        <v>107</v>
      </c>
      <c r="B266" s="63" t="s">
        <v>369</v>
      </c>
      <c r="C266" s="192"/>
      <c r="D266" s="193"/>
      <c r="E266" s="193"/>
      <c r="F266" s="194"/>
    </row>
    <row r="267" spans="1:8" s="20" customFormat="1">
      <c r="A267" s="51" t="s">
        <v>108</v>
      </c>
      <c r="B267" s="7" t="s">
        <v>129</v>
      </c>
      <c r="C267" s="14" t="s">
        <v>86</v>
      </c>
      <c r="D267" s="8">
        <v>15</v>
      </c>
      <c r="E267" s="99"/>
      <c r="F267" s="91">
        <f>ROUND(D267,2)*ROUND(E267,2)</f>
        <v>0</v>
      </c>
      <c r="G267" s="113"/>
      <c r="H267" s="21"/>
    </row>
    <row r="268" spans="1:8" ht="109.5" customHeight="1">
      <c r="A268" s="55" t="s">
        <v>115</v>
      </c>
      <c r="B268" s="63" t="s">
        <v>370</v>
      </c>
      <c r="C268" s="192"/>
      <c r="D268" s="193"/>
      <c r="E268" s="193"/>
      <c r="F268" s="194"/>
    </row>
    <row r="269" spans="1:8" s="20" customFormat="1">
      <c r="A269" s="51" t="s">
        <v>371</v>
      </c>
      <c r="B269" s="7" t="s">
        <v>130</v>
      </c>
      <c r="C269" s="14" t="s">
        <v>86</v>
      </c>
      <c r="D269" s="8">
        <v>7.5</v>
      </c>
      <c r="E269" s="99"/>
      <c r="F269" s="91">
        <f>ROUND(D269,2)*ROUND(E269,2)</f>
        <v>0</v>
      </c>
      <c r="G269" s="113"/>
      <c r="H269" s="21"/>
    </row>
    <row r="270" spans="1:8" ht="144">
      <c r="A270" s="55" t="s">
        <v>372</v>
      </c>
      <c r="B270" s="3" t="s">
        <v>117</v>
      </c>
      <c r="C270" s="192"/>
      <c r="D270" s="193"/>
      <c r="E270" s="193"/>
      <c r="F270" s="194"/>
    </row>
    <row r="271" spans="1:8" s="20" customFormat="1" ht="24.95" customHeight="1">
      <c r="A271" s="51" t="s">
        <v>373</v>
      </c>
      <c r="B271" s="7" t="s">
        <v>129</v>
      </c>
      <c r="C271" s="14" t="s">
        <v>53</v>
      </c>
      <c r="D271" s="8">
        <v>5</v>
      </c>
      <c r="E271" s="99"/>
      <c r="F271" s="91">
        <f>ROUND(D271,2)*ROUND(E271,2)</f>
        <v>0</v>
      </c>
      <c r="G271" s="113"/>
      <c r="H271" s="21"/>
    </row>
    <row r="272" spans="1:8" s="20" customFormat="1" ht="24.95" customHeight="1">
      <c r="A272" s="51" t="s">
        <v>374</v>
      </c>
      <c r="B272" s="7" t="s">
        <v>130</v>
      </c>
      <c r="C272" s="14" t="s">
        <v>53</v>
      </c>
      <c r="D272" s="8">
        <v>7</v>
      </c>
      <c r="E272" s="99"/>
      <c r="F272" s="91">
        <f>ROUND(D272,2)*ROUND(E272,2)</f>
        <v>0</v>
      </c>
      <c r="G272" s="113"/>
      <c r="H272" s="21"/>
    </row>
    <row r="273" spans="1:24" ht="200.25">
      <c r="A273" s="55" t="s">
        <v>376</v>
      </c>
      <c r="B273" s="63" t="s">
        <v>375</v>
      </c>
      <c r="C273" s="192"/>
      <c r="D273" s="193"/>
      <c r="E273" s="193"/>
      <c r="F273" s="194"/>
    </row>
    <row r="274" spans="1:24" s="20" customFormat="1" ht="24.95" customHeight="1">
      <c r="A274" s="51" t="s">
        <v>377</v>
      </c>
      <c r="B274" s="7" t="s">
        <v>129</v>
      </c>
      <c r="C274" s="14" t="s">
        <v>86</v>
      </c>
      <c r="D274" s="8">
        <v>1250</v>
      </c>
      <c r="E274" s="99"/>
      <c r="F274" s="91">
        <f>ROUND(D274,2)*ROUND(E274,2)</f>
        <v>0</v>
      </c>
      <c r="G274" s="113"/>
      <c r="H274" s="21"/>
    </row>
    <row r="275" spans="1:24" s="20" customFormat="1" ht="24.95" customHeight="1" thickBot="1">
      <c r="A275" s="51" t="s">
        <v>378</v>
      </c>
      <c r="B275" s="7" t="s">
        <v>130</v>
      </c>
      <c r="C275" s="14" t="s">
        <v>86</v>
      </c>
      <c r="D275" s="8">
        <v>650</v>
      </c>
      <c r="E275" s="99"/>
      <c r="F275" s="91">
        <f>ROUND(D275,2)*ROUND(E275,2)</f>
        <v>0</v>
      </c>
      <c r="G275" s="113"/>
      <c r="H275" s="21"/>
    </row>
    <row r="276" spans="1:24" s="25" customFormat="1" ht="27.95" customHeight="1" thickBot="1">
      <c r="A276" s="70"/>
      <c r="B276" s="185" t="s">
        <v>379</v>
      </c>
      <c r="C276" s="71"/>
      <c r="D276" s="72"/>
      <c r="E276" s="110" t="s">
        <v>50</v>
      </c>
      <c r="F276" s="105">
        <f>F224+F227+F230+F233+F236+F239+F242+F246+F249+F253+F256+F261+F264+F267+F271+F274</f>
        <v>0</v>
      </c>
      <c r="G276" s="113"/>
      <c r="H276" s="23"/>
    </row>
    <row r="277" spans="1:24" s="25" customFormat="1" ht="27.95" customHeight="1" thickBot="1">
      <c r="A277" s="73"/>
      <c r="B277" s="186" t="s">
        <v>380</v>
      </c>
      <c r="C277" s="74"/>
      <c r="D277" s="75"/>
      <c r="E277" s="111" t="s">
        <v>50</v>
      </c>
      <c r="F277" s="106">
        <f>F225+F228+F231+F234+F237+F240+F243+F247+F250+F254+F257+F259+F262+F265+F269+F272+F275</f>
        <v>0</v>
      </c>
      <c r="G277" s="113"/>
      <c r="H277" s="23"/>
    </row>
    <row r="278" spans="1:24" ht="54.75" thickBot="1">
      <c r="A278" s="6" t="s">
        <v>2</v>
      </c>
      <c r="B278" s="2" t="s">
        <v>66</v>
      </c>
      <c r="C278" s="195"/>
      <c r="D278" s="196"/>
      <c r="E278" s="196"/>
      <c r="F278" s="197"/>
      <c r="I278" s="22"/>
      <c r="J278" s="22"/>
      <c r="K278" s="22"/>
      <c r="L278" s="22"/>
      <c r="M278" s="22"/>
      <c r="N278" s="22"/>
      <c r="O278" s="22"/>
      <c r="P278" s="22"/>
      <c r="Q278" s="22"/>
      <c r="R278" s="22"/>
      <c r="S278" s="22"/>
      <c r="T278" s="22"/>
      <c r="U278" s="22"/>
      <c r="V278" s="22"/>
      <c r="W278" s="22"/>
      <c r="X278" s="22"/>
    </row>
    <row r="279" spans="1:24" ht="393.75" customHeight="1">
      <c r="A279" s="54" t="s">
        <v>58</v>
      </c>
      <c r="B279" s="43" t="s">
        <v>89</v>
      </c>
      <c r="C279" s="228"/>
      <c r="D279" s="229"/>
      <c r="E279" s="229"/>
      <c r="F279" s="230"/>
    </row>
    <row r="280" spans="1:24" ht="18">
      <c r="A280" s="118" t="s">
        <v>3</v>
      </c>
      <c r="B280" s="78" t="s">
        <v>442</v>
      </c>
      <c r="C280" s="204"/>
      <c r="D280" s="205"/>
      <c r="E280" s="205"/>
      <c r="F280" s="206"/>
      <c r="H280" s="1"/>
    </row>
    <row r="281" spans="1:24" s="20" customFormat="1">
      <c r="A281" s="51" t="s">
        <v>382</v>
      </c>
      <c r="B281" s="7" t="s">
        <v>129</v>
      </c>
      <c r="C281" s="14" t="s">
        <v>53</v>
      </c>
      <c r="D281" s="8">
        <v>102</v>
      </c>
      <c r="E281" s="99"/>
      <c r="F281" s="91">
        <f>ROUND(D281,2)*ROUND(E281,2)</f>
        <v>0</v>
      </c>
      <c r="G281" s="113"/>
      <c r="H281" s="21"/>
    </row>
    <row r="282" spans="1:24" s="20" customFormat="1">
      <c r="A282" s="51" t="s">
        <v>383</v>
      </c>
      <c r="B282" s="7" t="s">
        <v>130</v>
      </c>
      <c r="C282" s="14" t="s">
        <v>53</v>
      </c>
      <c r="D282" s="8">
        <v>252</v>
      </c>
      <c r="E282" s="99"/>
      <c r="F282" s="91">
        <f>ROUND(D282,2)*ROUND(E282,2)</f>
        <v>0</v>
      </c>
      <c r="G282" s="113"/>
      <c r="H282" s="21"/>
    </row>
    <row r="283" spans="1:24" ht="18">
      <c r="A283" s="118" t="s">
        <v>109</v>
      </c>
      <c r="B283" s="78" t="s">
        <v>443</v>
      </c>
      <c r="C283" s="198"/>
      <c r="D283" s="199"/>
      <c r="E283" s="199"/>
      <c r="F283" s="200"/>
      <c r="H283" s="1"/>
    </row>
    <row r="284" spans="1:24" s="20" customFormat="1">
      <c r="A284" s="51" t="s">
        <v>384</v>
      </c>
      <c r="B284" s="7" t="s">
        <v>129</v>
      </c>
      <c r="C284" s="14" t="s">
        <v>53</v>
      </c>
      <c r="D284" s="8">
        <v>294</v>
      </c>
      <c r="E284" s="99"/>
      <c r="F284" s="91">
        <f>ROUND(D284,2)*ROUND(E284,2)</f>
        <v>0</v>
      </c>
      <c r="G284" s="113"/>
      <c r="H284" s="21"/>
    </row>
    <row r="285" spans="1:24" s="20" customFormat="1">
      <c r="A285" s="51" t="s">
        <v>385</v>
      </c>
      <c r="B285" s="7" t="s">
        <v>130</v>
      </c>
      <c r="C285" s="14" t="s">
        <v>53</v>
      </c>
      <c r="D285" s="8">
        <v>24</v>
      </c>
      <c r="E285" s="99"/>
      <c r="F285" s="91">
        <f>ROUND(D285,2)*ROUND(E285,2)</f>
        <v>0</v>
      </c>
      <c r="G285" s="113"/>
      <c r="H285" s="21"/>
    </row>
    <row r="286" spans="1:24" ht="18">
      <c r="A286" s="118" t="s">
        <v>110</v>
      </c>
      <c r="B286" s="78" t="s">
        <v>444</v>
      </c>
      <c r="C286" s="198"/>
      <c r="D286" s="199"/>
      <c r="E286" s="199"/>
      <c r="F286" s="200"/>
      <c r="H286" s="1"/>
    </row>
    <row r="287" spans="1:24" s="20" customFormat="1">
      <c r="A287" s="51" t="s">
        <v>386</v>
      </c>
      <c r="B287" s="7" t="s">
        <v>130</v>
      </c>
      <c r="C287" s="14" t="s">
        <v>53</v>
      </c>
      <c r="D287" s="8">
        <v>6</v>
      </c>
      <c r="E287" s="99"/>
      <c r="F287" s="91">
        <f>ROUND(D287,2)*ROUND(E287,2)</f>
        <v>0</v>
      </c>
      <c r="G287" s="113"/>
      <c r="H287" s="21"/>
    </row>
    <row r="288" spans="1:24" ht="28.5">
      <c r="A288" s="118" t="s">
        <v>111</v>
      </c>
      <c r="B288" s="78" t="s">
        <v>445</v>
      </c>
      <c r="C288" s="198"/>
      <c r="D288" s="199"/>
      <c r="E288" s="199"/>
      <c r="F288" s="200"/>
      <c r="H288" s="1"/>
    </row>
    <row r="289" spans="1:8" s="20" customFormat="1">
      <c r="A289" s="51" t="s">
        <v>387</v>
      </c>
      <c r="B289" s="7" t="s">
        <v>129</v>
      </c>
      <c r="C289" s="14" t="s">
        <v>53</v>
      </c>
      <c r="D289" s="8">
        <v>84</v>
      </c>
      <c r="E289" s="99"/>
      <c r="F289" s="91">
        <f>ROUND(D289,2)*ROUND(E289,2)</f>
        <v>0</v>
      </c>
      <c r="G289" s="113"/>
      <c r="H289" s="21"/>
    </row>
    <row r="290" spans="1:8" s="20" customFormat="1">
      <c r="A290" s="51" t="s">
        <v>388</v>
      </c>
      <c r="B290" s="7" t="s">
        <v>130</v>
      </c>
      <c r="C290" s="14" t="s">
        <v>53</v>
      </c>
      <c r="D290" s="8">
        <v>48</v>
      </c>
      <c r="E290" s="99"/>
      <c r="F290" s="91">
        <f>ROUND(D290,2)*ROUND(E290,2)</f>
        <v>0</v>
      </c>
      <c r="G290" s="113"/>
      <c r="H290" s="21"/>
    </row>
    <row r="291" spans="1:8" ht="18">
      <c r="A291" s="118" t="s">
        <v>112</v>
      </c>
      <c r="B291" s="78" t="s">
        <v>389</v>
      </c>
      <c r="C291" s="198"/>
      <c r="D291" s="199"/>
      <c r="E291" s="199"/>
      <c r="F291" s="200"/>
      <c r="H291" s="1"/>
    </row>
    <row r="292" spans="1:8" s="20" customFormat="1">
      <c r="A292" s="51" t="s">
        <v>390</v>
      </c>
      <c r="B292" s="7" t="s">
        <v>129</v>
      </c>
      <c r="C292" s="14" t="s">
        <v>49</v>
      </c>
      <c r="D292" s="8">
        <v>2</v>
      </c>
      <c r="E292" s="99"/>
      <c r="F292" s="91">
        <f>ROUND(D292,2)*ROUND(E292,2)</f>
        <v>0</v>
      </c>
      <c r="G292" s="113"/>
      <c r="H292" s="21"/>
    </row>
    <row r="293" spans="1:8" s="20" customFormat="1">
      <c r="A293" s="51" t="s">
        <v>391</v>
      </c>
      <c r="B293" s="7" t="s">
        <v>130</v>
      </c>
      <c r="C293" s="14" t="s">
        <v>49</v>
      </c>
      <c r="D293" s="8">
        <v>4</v>
      </c>
      <c r="E293" s="99"/>
      <c r="F293" s="91">
        <f>ROUND(D293,2)*ROUND(E293,2)</f>
        <v>0</v>
      </c>
      <c r="G293" s="113"/>
      <c r="H293" s="21"/>
    </row>
    <row r="294" spans="1:8" ht="18">
      <c r="A294" s="118" t="s">
        <v>392</v>
      </c>
      <c r="B294" s="78" t="s">
        <v>395</v>
      </c>
      <c r="C294" s="198"/>
      <c r="D294" s="199"/>
      <c r="E294" s="199"/>
      <c r="F294" s="200"/>
      <c r="H294" s="1"/>
    </row>
    <row r="295" spans="1:8" s="20" customFormat="1">
      <c r="A295" s="51" t="s">
        <v>393</v>
      </c>
      <c r="B295" s="7" t="s">
        <v>129</v>
      </c>
      <c r="C295" s="14" t="s">
        <v>49</v>
      </c>
      <c r="D295" s="8">
        <v>8</v>
      </c>
      <c r="E295" s="99"/>
      <c r="F295" s="91">
        <f>ROUND(D295,2)*ROUND(E295,2)</f>
        <v>0</v>
      </c>
      <c r="G295" s="113"/>
      <c r="H295" s="21"/>
    </row>
    <row r="296" spans="1:8" s="20" customFormat="1">
      <c r="A296" s="51" t="s">
        <v>394</v>
      </c>
      <c r="B296" s="7" t="s">
        <v>130</v>
      </c>
      <c r="C296" s="14" t="s">
        <v>49</v>
      </c>
      <c r="D296" s="8">
        <v>1</v>
      </c>
      <c r="E296" s="99"/>
      <c r="F296" s="91">
        <f>ROUND(D296,2)*ROUND(E296,2)</f>
        <v>0</v>
      </c>
      <c r="G296" s="113"/>
      <c r="H296" s="21"/>
    </row>
    <row r="297" spans="1:8" ht="18">
      <c r="A297" s="118" t="s">
        <v>396</v>
      </c>
      <c r="B297" s="78" t="s">
        <v>398</v>
      </c>
      <c r="C297" s="198"/>
      <c r="D297" s="199"/>
      <c r="E297" s="199"/>
      <c r="F297" s="200"/>
      <c r="H297" s="1"/>
    </row>
    <row r="298" spans="1:8" s="20" customFormat="1">
      <c r="A298" s="51" t="s">
        <v>397</v>
      </c>
      <c r="B298" s="7" t="s">
        <v>130</v>
      </c>
      <c r="C298" s="14" t="s">
        <v>49</v>
      </c>
      <c r="D298" s="8">
        <v>1</v>
      </c>
      <c r="E298" s="99"/>
      <c r="F298" s="91">
        <f>ROUND(D298,2)*ROUND(E298,2)</f>
        <v>0</v>
      </c>
      <c r="G298" s="113"/>
      <c r="H298" s="21"/>
    </row>
    <row r="299" spans="1:8" ht="18">
      <c r="A299" s="118" t="s">
        <v>401</v>
      </c>
      <c r="B299" s="78" t="s">
        <v>478</v>
      </c>
      <c r="C299" s="198"/>
      <c r="D299" s="199"/>
      <c r="E299" s="199"/>
      <c r="F299" s="200"/>
      <c r="H299" s="1"/>
    </row>
    <row r="300" spans="1:8" s="20" customFormat="1">
      <c r="A300" s="51" t="s">
        <v>402</v>
      </c>
      <c r="B300" s="7" t="s">
        <v>129</v>
      </c>
      <c r="C300" s="14" t="s">
        <v>49</v>
      </c>
      <c r="D300" s="8">
        <v>1</v>
      </c>
      <c r="E300" s="99"/>
      <c r="F300" s="91">
        <f>ROUND(D300,2)*ROUND(E300,2)</f>
        <v>0</v>
      </c>
      <c r="G300" s="113"/>
      <c r="H300" s="21"/>
    </row>
    <row r="301" spans="1:8" s="20" customFormat="1">
      <c r="A301" s="51" t="s">
        <v>403</v>
      </c>
      <c r="B301" s="7" t="s">
        <v>130</v>
      </c>
      <c r="C301" s="14" t="s">
        <v>49</v>
      </c>
      <c r="D301" s="8">
        <v>1</v>
      </c>
      <c r="E301" s="99"/>
      <c r="F301" s="91">
        <f>ROUND(D301,2)*ROUND(E301,2)</f>
        <v>0</v>
      </c>
      <c r="G301" s="113"/>
      <c r="H301" s="21"/>
    </row>
    <row r="302" spans="1:8" ht="30">
      <c r="A302" s="118" t="s">
        <v>405</v>
      </c>
      <c r="B302" s="78" t="s">
        <v>404</v>
      </c>
      <c r="C302" s="198"/>
      <c r="D302" s="199"/>
      <c r="E302" s="199"/>
      <c r="F302" s="200"/>
      <c r="H302" s="1"/>
    </row>
    <row r="303" spans="1:8" s="20" customFormat="1">
      <c r="A303" s="51" t="s">
        <v>406</v>
      </c>
      <c r="B303" s="7" t="s">
        <v>129</v>
      </c>
      <c r="C303" s="14" t="s">
        <v>49</v>
      </c>
      <c r="D303" s="8">
        <v>16</v>
      </c>
      <c r="E303" s="99"/>
      <c r="F303" s="91">
        <f>ROUND(D303,2)*ROUND(E303,2)</f>
        <v>0</v>
      </c>
      <c r="G303" s="113"/>
      <c r="H303" s="21"/>
    </row>
    <row r="304" spans="1:8" s="20" customFormat="1">
      <c r="A304" s="51" t="s">
        <v>407</v>
      </c>
      <c r="B304" s="7" t="s">
        <v>130</v>
      </c>
      <c r="C304" s="14" t="s">
        <v>49</v>
      </c>
      <c r="D304" s="8">
        <v>8</v>
      </c>
      <c r="E304" s="99"/>
      <c r="F304" s="91">
        <f>ROUND(D304,2)*ROUND(E304,2)</f>
        <v>0</v>
      </c>
      <c r="G304" s="113"/>
      <c r="H304" s="21"/>
    </row>
    <row r="305" spans="1:8" ht="28.5">
      <c r="A305" s="118" t="s">
        <v>410</v>
      </c>
      <c r="B305" s="78" t="s">
        <v>408</v>
      </c>
      <c r="C305" s="198"/>
      <c r="D305" s="199"/>
      <c r="E305" s="199"/>
      <c r="F305" s="200"/>
      <c r="H305" s="1"/>
    </row>
    <row r="306" spans="1:8" s="20" customFormat="1">
      <c r="A306" s="51" t="s">
        <v>411</v>
      </c>
      <c r="B306" s="7" t="s">
        <v>129</v>
      </c>
      <c r="C306" s="14" t="s">
        <v>49</v>
      </c>
      <c r="D306" s="8">
        <v>3</v>
      </c>
      <c r="E306" s="99"/>
      <c r="F306" s="91">
        <f>ROUND(D306,2)*ROUND(E306,2)</f>
        <v>0</v>
      </c>
      <c r="G306" s="113"/>
      <c r="H306" s="21"/>
    </row>
    <row r="307" spans="1:8" s="20" customFormat="1">
      <c r="A307" s="51" t="s">
        <v>412</v>
      </c>
      <c r="B307" s="7" t="s">
        <v>130</v>
      </c>
      <c r="C307" s="14" t="s">
        <v>49</v>
      </c>
      <c r="D307" s="8">
        <v>8</v>
      </c>
      <c r="E307" s="99"/>
      <c r="F307" s="91">
        <f>ROUND(D307,2)*ROUND(E307,2)</f>
        <v>0</v>
      </c>
      <c r="G307" s="113"/>
      <c r="H307" s="21"/>
    </row>
    <row r="308" spans="1:8" ht="28.5">
      <c r="A308" s="118" t="s">
        <v>414</v>
      </c>
      <c r="B308" s="78" t="s">
        <v>409</v>
      </c>
      <c r="C308" s="198"/>
      <c r="D308" s="199"/>
      <c r="E308" s="199"/>
      <c r="F308" s="200"/>
      <c r="H308" s="1"/>
    </row>
    <row r="309" spans="1:8" s="20" customFormat="1">
      <c r="A309" s="51" t="s">
        <v>415</v>
      </c>
      <c r="B309" s="7" t="s">
        <v>129</v>
      </c>
      <c r="C309" s="14" t="s">
        <v>49</v>
      </c>
      <c r="D309" s="8">
        <v>13</v>
      </c>
      <c r="E309" s="99"/>
      <c r="F309" s="91">
        <f>ROUND(D309,2)*ROUND(E309,2)</f>
        <v>0</v>
      </c>
      <c r="G309" s="113"/>
      <c r="H309" s="21"/>
    </row>
    <row r="310" spans="1:8" ht="18">
      <c r="A310" s="118" t="s">
        <v>479</v>
      </c>
      <c r="B310" s="78" t="s">
        <v>413</v>
      </c>
      <c r="C310" s="198"/>
      <c r="D310" s="199"/>
      <c r="E310" s="199"/>
      <c r="F310" s="200"/>
      <c r="H310" s="1"/>
    </row>
    <row r="311" spans="1:8" s="20" customFormat="1">
      <c r="A311" s="51" t="s">
        <v>480</v>
      </c>
      <c r="B311" s="7" t="s">
        <v>130</v>
      </c>
      <c r="C311" s="14" t="s">
        <v>49</v>
      </c>
      <c r="D311" s="8">
        <v>1</v>
      </c>
      <c r="E311" s="99"/>
      <c r="F311" s="91">
        <f>ROUND(D311,2)*ROUND(E311,2)</f>
        <v>0</v>
      </c>
      <c r="G311" s="113"/>
      <c r="H311" s="21"/>
    </row>
    <row r="312" spans="1:8" ht="338.25" customHeight="1">
      <c r="A312" s="54" t="s">
        <v>4</v>
      </c>
      <c r="B312" s="63" t="s">
        <v>423</v>
      </c>
      <c r="C312" s="192" t="s">
        <v>489</v>
      </c>
      <c r="D312" s="193"/>
      <c r="E312" s="193"/>
      <c r="F312" s="194"/>
    </row>
    <row r="313" spans="1:8" ht="313.5">
      <c r="A313" s="54"/>
      <c r="B313" s="63" t="s">
        <v>416</v>
      </c>
      <c r="C313" s="192"/>
      <c r="D313" s="193"/>
      <c r="E313" s="193"/>
      <c r="F313" s="194"/>
    </row>
    <row r="314" spans="1:8" ht="327.75">
      <c r="A314" s="54"/>
      <c r="B314" s="63" t="s">
        <v>424</v>
      </c>
      <c r="C314" s="107"/>
      <c r="D314" s="108"/>
      <c r="E314" s="108"/>
      <c r="F314" s="109"/>
    </row>
    <row r="315" spans="1:8" ht="18">
      <c r="A315" s="118" t="s">
        <v>417</v>
      </c>
      <c r="B315" s="78" t="s">
        <v>427</v>
      </c>
      <c r="C315" s="119"/>
      <c r="D315" s="119"/>
      <c r="E315" s="120"/>
      <c r="F315" s="92"/>
      <c r="H315" s="1"/>
    </row>
    <row r="316" spans="1:8" s="20" customFormat="1">
      <c r="A316" s="51" t="s">
        <v>418</v>
      </c>
      <c r="B316" s="7" t="s">
        <v>425</v>
      </c>
      <c r="C316" s="14" t="s">
        <v>49</v>
      </c>
      <c r="D316" s="8">
        <v>4</v>
      </c>
      <c r="E316" s="99"/>
      <c r="F316" s="91">
        <f>ROUND(D316,2)*ROUND(E316,2)</f>
        <v>0</v>
      </c>
      <c r="G316" s="113"/>
      <c r="H316" s="21"/>
    </row>
    <row r="317" spans="1:8" s="20" customFormat="1">
      <c r="A317" s="51" t="s">
        <v>419</v>
      </c>
      <c r="B317" s="7" t="s">
        <v>426</v>
      </c>
      <c r="C317" s="14" t="s">
        <v>49</v>
      </c>
      <c r="D317" s="8">
        <v>3</v>
      </c>
      <c r="E317" s="99"/>
      <c r="F317" s="91">
        <f>ROUND(D317,2)*ROUND(E317,2)</f>
        <v>0</v>
      </c>
      <c r="G317" s="113"/>
      <c r="H317" s="21"/>
    </row>
    <row r="318" spans="1:8" ht="18">
      <c r="A318" s="118" t="s">
        <v>420</v>
      </c>
      <c r="B318" s="78" t="s">
        <v>430</v>
      </c>
      <c r="C318" s="198"/>
      <c r="D318" s="199"/>
      <c r="E318" s="199"/>
      <c r="F318" s="200"/>
      <c r="H318" s="1"/>
    </row>
    <row r="319" spans="1:8" s="20" customFormat="1">
      <c r="A319" s="51" t="s">
        <v>421</v>
      </c>
      <c r="B319" s="7" t="s">
        <v>428</v>
      </c>
      <c r="C319" s="14" t="s">
        <v>49</v>
      </c>
      <c r="D319" s="8">
        <v>4</v>
      </c>
      <c r="E319" s="99"/>
      <c r="F319" s="91">
        <f>ROUND(D319,2)*ROUND(E319,2)</f>
        <v>0</v>
      </c>
      <c r="G319" s="113"/>
      <c r="H319" s="21"/>
    </row>
    <row r="320" spans="1:8" s="20" customFormat="1">
      <c r="A320" s="51" t="s">
        <v>422</v>
      </c>
      <c r="B320" s="7" t="s">
        <v>429</v>
      </c>
      <c r="C320" s="14" t="s">
        <v>49</v>
      </c>
      <c r="D320" s="8">
        <v>3</v>
      </c>
      <c r="E320" s="99"/>
      <c r="F320" s="91">
        <f>ROUND(D320,2)*ROUND(E320,2)</f>
        <v>0</v>
      </c>
      <c r="G320" s="113"/>
      <c r="H320" s="21"/>
    </row>
    <row r="321" spans="1:8" ht="358.5">
      <c r="A321" s="54" t="s">
        <v>95</v>
      </c>
      <c r="B321" s="79" t="s">
        <v>504</v>
      </c>
      <c r="C321" s="201"/>
      <c r="D321" s="202"/>
      <c r="E321" s="202"/>
      <c r="F321" s="203"/>
    </row>
    <row r="322" spans="1:8" ht="28.5">
      <c r="A322" s="118" t="s">
        <v>113</v>
      </c>
      <c r="B322" s="78" t="s">
        <v>506</v>
      </c>
      <c r="C322" s="204"/>
      <c r="D322" s="205"/>
      <c r="E322" s="205"/>
      <c r="F322" s="206"/>
      <c r="H322" s="1"/>
    </row>
    <row r="323" spans="1:8" s="20" customFormat="1">
      <c r="A323" s="51" t="s">
        <v>431</v>
      </c>
      <c r="B323" s="7" t="s">
        <v>130</v>
      </c>
      <c r="C323" s="14" t="s">
        <v>49</v>
      </c>
      <c r="D323" s="8">
        <v>2</v>
      </c>
      <c r="E323" s="99"/>
      <c r="F323" s="91">
        <f>ROUND(D323,2)*ROUND(E323,2)</f>
        <v>0</v>
      </c>
      <c r="G323" s="113"/>
      <c r="H323" s="21"/>
    </row>
    <row r="324" spans="1:8" ht="42.75">
      <c r="A324" s="118" t="s">
        <v>114</v>
      </c>
      <c r="B324" s="78" t="s">
        <v>505</v>
      </c>
      <c r="C324" s="198"/>
      <c r="D324" s="199"/>
      <c r="E324" s="199"/>
      <c r="F324" s="200"/>
      <c r="H324" s="1"/>
    </row>
    <row r="325" spans="1:8" s="20" customFormat="1">
      <c r="A325" s="51" t="s">
        <v>432</v>
      </c>
      <c r="B325" s="7" t="s">
        <v>129</v>
      </c>
      <c r="C325" s="14" t="s">
        <v>49</v>
      </c>
      <c r="D325" s="8">
        <v>8</v>
      </c>
      <c r="E325" s="99"/>
      <c r="F325" s="91">
        <f>ROUND(D325,2)*ROUND(E325,2)</f>
        <v>0</v>
      </c>
      <c r="G325" s="113"/>
      <c r="H325" s="21"/>
    </row>
    <row r="326" spans="1:8" s="20" customFormat="1">
      <c r="A326" s="51" t="s">
        <v>433</v>
      </c>
      <c r="B326" s="7" t="s">
        <v>130</v>
      </c>
      <c r="C326" s="14" t="s">
        <v>49</v>
      </c>
      <c r="D326" s="8">
        <v>4</v>
      </c>
      <c r="E326" s="99"/>
      <c r="F326" s="91">
        <f>ROUND(D326,2)*ROUND(E326,2)</f>
        <v>0</v>
      </c>
      <c r="G326" s="113"/>
      <c r="H326" s="21"/>
    </row>
    <row r="327" spans="1:8" ht="74.25">
      <c r="A327" s="54" t="s">
        <v>96</v>
      </c>
      <c r="B327" s="79" t="s">
        <v>440</v>
      </c>
      <c r="C327" s="201"/>
      <c r="D327" s="202"/>
      <c r="E327" s="202"/>
      <c r="F327" s="203"/>
    </row>
    <row r="328" spans="1:8" ht="28.5">
      <c r="A328" s="118" t="s">
        <v>434</v>
      </c>
      <c r="B328" s="78" t="s">
        <v>447</v>
      </c>
      <c r="C328" s="204"/>
      <c r="D328" s="205"/>
      <c r="E328" s="205"/>
      <c r="F328" s="206"/>
      <c r="H328" s="1"/>
    </row>
    <row r="329" spans="1:8" s="20" customFormat="1">
      <c r="A329" s="51" t="s">
        <v>435</v>
      </c>
      <c r="B329" s="7" t="s">
        <v>129</v>
      </c>
      <c r="C329" s="14" t="s">
        <v>49</v>
      </c>
      <c r="D329" s="8">
        <v>17</v>
      </c>
      <c r="E329" s="99"/>
      <c r="F329" s="91">
        <f>ROUND(D329,2)*ROUND(E329,2)</f>
        <v>0</v>
      </c>
      <c r="G329" s="113"/>
      <c r="H329" s="21"/>
    </row>
    <row r="330" spans="1:8" s="20" customFormat="1">
      <c r="A330" s="51" t="s">
        <v>436</v>
      </c>
      <c r="B330" s="7" t="s">
        <v>130</v>
      </c>
      <c r="C330" s="14" t="s">
        <v>49</v>
      </c>
      <c r="D330" s="8">
        <v>7</v>
      </c>
      <c r="E330" s="99"/>
      <c r="F330" s="91">
        <f>ROUND(D330,2)*ROUND(E330,2)</f>
        <v>0</v>
      </c>
      <c r="G330" s="113"/>
      <c r="H330" s="21"/>
    </row>
    <row r="331" spans="1:8" ht="28.5">
      <c r="A331" s="118" t="s">
        <v>437</v>
      </c>
      <c r="B331" s="78" t="s">
        <v>441</v>
      </c>
      <c r="C331" s="198"/>
      <c r="D331" s="199"/>
      <c r="E331" s="199"/>
      <c r="F331" s="200"/>
      <c r="H331" s="1"/>
    </row>
    <row r="332" spans="1:8" s="20" customFormat="1">
      <c r="A332" s="51" t="s">
        <v>438</v>
      </c>
      <c r="B332" s="7" t="s">
        <v>129</v>
      </c>
      <c r="C332" s="14" t="s">
        <v>49</v>
      </c>
      <c r="D332" s="8">
        <v>3</v>
      </c>
      <c r="E332" s="99"/>
      <c r="F332" s="91">
        <f>ROUND(D332,2)*ROUND(E332,2)</f>
        <v>0</v>
      </c>
      <c r="G332" s="113"/>
      <c r="H332" s="21"/>
    </row>
    <row r="333" spans="1:8" s="20" customFormat="1">
      <c r="A333" s="51" t="s">
        <v>439</v>
      </c>
      <c r="B333" s="7" t="s">
        <v>130</v>
      </c>
      <c r="C333" s="14" t="s">
        <v>49</v>
      </c>
      <c r="D333" s="8">
        <v>2</v>
      </c>
      <c r="E333" s="99"/>
      <c r="F333" s="91">
        <f>ROUND(D333,2)*ROUND(E333,2)</f>
        <v>0</v>
      </c>
      <c r="G333" s="113"/>
      <c r="H333" s="21"/>
    </row>
    <row r="334" spans="1:8" ht="225.75" customHeight="1">
      <c r="A334" s="55" t="s">
        <v>97</v>
      </c>
      <c r="B334" s="63" t="s">
        <v>449</v>
      </c>
      <c r="C334" s="192"/>
      <c r="D334" s="193"/>
      <c r="E334" s="193"/>
      <c r="F334" s="194"/>
    </row>
    <row r="335" spans="1:8" s="20" customFormat="1">
      <c r="A335" s="51" t="s">
        <v>448</v>
      </c>
      <c r="B335" s="7" t="s">
        <v>130</v>
      </c>
      <c r="C335" s="14" t="s">
        <v>49</v>
      </c>
      <c r="D335" s="8">
        <v>1</v>
      </c>
      <c r="E335" s="99"/>
      <c r="F335" s="91">
        <f>ROUND(D335,2)*ROUND(E335,2)</f>
        <v>0</v>
      </c>
      <c r="G335" s="113"/>
      <c r="H335" s="21"/>
    </row>
    <row r="336" spans="1:8" ht="246.75">
      <c r="A336" s="55" t="s">
        <v>450</v>
      </c>
      <c r="B336" s="63" t="s">
        <v>459</v>
      </c>
      <c r="C336" s="213"/>
      <c r="D336" s="214"/>
      <c r="E336" s="214"/>
      <c r="F336" s="215"/>
    </row>
    <row r="337" spans="1:24" ht="18">
      <c r="A337" s="118" t="s">
        <v>451</v>
      </c>
      <c r="B337" s="78" t="s">
        <v>103</v>
      </c>
      <c r="C337" s="219"/>
      <c r="D337" s="220"/>
      <c r="E337" s="220"/>
      <c r="F337" s="221"/>
      <c r="H337" s="1"/>
    </row>
    <row r="338" spans="1:24" s="20" customFormat="1">
      <c r="A338" s="51" t="s">
        <v>452</v>
      </c>
      <c r="B338" s="7" t="s">
        <v>129</v>
      </c>
      <c r="C338" s="14" t="s">
        <v>53</v>
      </c>
      <c r="D338" s="8">
        <v>15</v>
      </c>
      <c r="E338" s="99"/>
      <c r="F338" s="91">
        <f>ROUND(D338,2)*ROUND(E338,2)</f>
        <v>0</v>
      </c>
      <c r="G338" s="113"/>
      <c r="H338" s="21"/>
    </row>
    <row r="339" spans="1:24" s="20" customFormat="1">
      <c r="A339" s="51" t="s">
        <v>453</v>
      </c>
      <c r="B339" s="7" t="s">
        <v>130</v>
      </c>
      <c r="C339" s="14" t="s">
        <v>53</v>
      </c>
      <c r="D339" s="8">
        <v>11</v>
      </c>
      <c r="E339" s="99"/>
      <c r="F339" s="91">
        <f>ROUND(D339,2)*ROUND(E339,2)</f>
        <v>0</v>
      </c>
      <c r="G339" s="113"/>
      <c r="H339" s="21"/>
    </row>
    <row r="340" spans="1:24" ht="18">
      <c r="A340" s="118" t="s">
        <v>454</v>
      </c>
      <c r="B340" s="78" t="s">
        <v>104</v>
      </c>
      <c r="C340" s="198"/>
      <c r="D340" s="199"/>
      <c r="E340" s="199"/>
      <c r="F340" s="200"/>
      <c r="H340" s="1"/>
    </row>
    <row r="341" spans="1:24" s="20" customFormat="1">
      <c r="A341" s="51" t="s">
        <v>455</v>
      </c>
      <c r="B341" s="7" t="s">
        <v>129</v>
      </c>
      <c r="C341" s="14" t="s">
        <v>49</v>
      </c>
      <c r="D341" s="8">
        <v>3</v>
      </c>
      <c r="E341" s="99"/>
      <c r="F341" s="91">
        <f>ROUND(D341,2)*ROUND(E341,2)</f>
        <v>0</v>
      </c>
      <c r="G341" s="113"/>
      <c r="H341" s="21"/>
    </row>
    <row r="342" spans="1:24" s="20" customFormat="1" ht="26.25" thickBot="1">
      <c r="A342" s="51" t="s">
        <v>456</v>
      </c>
      <c r="B342" s="7" t="s">
        <v>130</v>
      </c>
      <c r="C342" s="14" t="s">
        <v>49</v>
      </c>
      <c r="D342" s="8">
        <v>3</v>
      </c>
      <c r="E342" s="99"/>
      <c r="F342" s="91">
        <f>ROUND(D342,2)*ROUND(E342,2)</f>
        <v>0</v>
      </c>
      <c r="G342" s="113"/>
      <c r="H342" s="21"/>
    </row>
    <row r="343" spans="1:24" s="25" customFormat="1" ht="30.75" thickBot="1">
      <c r="A343" s="70"/>
      <c r="B343" s="80" t="s">
        <v>460</v>
      </c>
      <c r="C343" s="71"/>
      <c r="D343" s="72"/>
      <c r="E343" s="110" t="s">
        <v>50</v>
      </c>
      <c r="F343" s="105">
        <f>F281+F284+F289+F292+F295+F300+F303+F306+F309+F316+F319+F325+F329+F332+F338+F341</f>
        <v>0</v>
      </c>
      <c r="G343" s="113"/>
      <c r="H343" s="23"/>
    </row>
    <row r="344" spans="1:24" s="25" customFormat="1" ht="30.75" thickBot="1">
      <c r="A344" s="73"/>
      <c r="B344" s="81" t="s">
        <v>461</v>
      </c>
      <c r="C344" s="74"/>
      <c r="D344" s="75"/>
      <c r="E344" s="111" t="s">
        <v>50</v>
      </c>
      <c r="F344" s="106">
        <f>F282+F285+F287+F290+F293+F296+F298+F301+F304+F307+F311+F317+F320+F323+F326+F330+F333+F335+F339+F342</f>
        <v>0</v>
      </c>
      <c r="G344" s="113"/>
      <c r="H344" s="23"/>
    </row>
    <row r="345" spans="1:24" ht="26.25" thickBot="1">
      <c r="A345" s="6" t="s">
        <v>0</v>
      </c>
      <c r="B345" s="2" t="s">
        <v>51</v>
      </c>
      <c r="C345" s="195"/>
      <c r="D345" s="196"/>
      <c r="E345" s="196"/>
      <c r="F345" s="197"/>
      <c r="I345" s="22"/>
      <c r="J345" s="22"/>
      <c r="K345" s="22"/>
      <c r="L345" s="22"/>
      <c r="M345" s="22"/>
      <c r="N345" s="22"/>
      <c r="O345" s="22"/>
      <c r="P345" s="22"/>
      <c r="Q345" s="22"/>
      <c r="R345" s="22"/>
      <c r="S345" s="22"/>
      <c r="T345" s="22"/>
      <c r="U345" s="22"/>
      <c r="V345" s="22"/>
      <c r="W345" s="22"/>
      <c r="X345" s="22"/>
    </row>
    <row r="346" spans="1:24" ht="200.25">
      <c r="A346" s="52" t="s">
        <v>1</v>
      </c>
      <c r="B346" s="44" t="s">
        <v>494</v>
      </c>
      <c r="C346" s="192"/>
      <c r="D346" s="193"/>
      <c r="E346" s="193"/>
      <c r="F346" s="194"/>
    </row>
    <row r="347" spans="1:24" s="20" customFormat="1" ht="42.75">
      <c r="A347" s="51" t="s">
        <v>462</v>
      </c>
      <c r="B347" s="7" t="s">
        <v>464</v>
      </c>
      <c r="C347" s="14" t="s">
        <v>69</v>
      </c>
      <c r="D347" s="8">
        <v>1</v>
      </c>
      <c r="E347" s="99"/>
      <c r="F347" s="91">
        <f>ROUND(D347,2)*ROUND(E347,2)</f>
        <v>0</v>
      </c>
      <c r="G347" s="113"/>
      <c r="H347" s="21"/>
    </row>
    <row r="348" spans="1:24" s="20" customFormat="1" ht="42.75">
      <c r="A348" s="51" t="s">
        <v>467</v>
      </c>
      <c r="B348" s="7" t="s">
        <v>465</v>
      </c>
      <c r="C348" s="14" t="s">
        <v>69</v>
      </c>
      <c r="D348" s="8">
        <v>1</v>
      </c>
      <c r="E348" s="99"/>
      <c r="F348" s="91">
        <f>ROUND(D348,2)*ROUND(E348,2)</f>
        <v>0</v>
      </c>
      <c r="G348" s="113"/>
      <c r="H348" s="21"/>
    </row>
    <row r="349" spans="1:24" ht="357">
      <c r="A349" s="52" t="s">
        <v>98</v>
      </c>
      <c r="B349" s="3" t="s">
        <v>466</v>
      </c>
      <c r="C349" s="192"/>
      <c r="D349" s="193"/>
      <c r="E349" s="193"/>
      <c r="F349" s="194"/>
    </row>
    <row r="350" spans="1:24" s="20" customFormat="1">
      <c r="A350" s="51" t="s">
        <v>468</v>
      </c>
      <c r="B350" s="7" t="s">
        <v>129</v>
      </c>
      <c r="C350" s="14" t="s">
        <v>53</v>
      </c>
      <c r="D350" s="8">
        <v>480</v>
      </c>
      <c r="E350" s="99"/>
      <c r="F350" s="91">
        <f>ROUND(D350,2)*ROUND(E350,2)</f>
        <v>0</v>
      </c>
      <c r="G350" s="113"/>
      <c r="H350" s="21"/>
    </row>
    <row r="351" spans="1:24" s="20" customFormat="1">
      <c r="A351" s="51" t="s">
        <v>463</v>
      </c>
      <c r="B351" s="7" t="s">
        <v>130</v>
      </c>
      <c r="C351" s="14" t="s">
        <v>53</v>
      </c>
      <c r="D351" s="8">
        <v>323</v>
      </c>
      <c r="E351" s="99"/>
      <c r="F351" s="91">
        <f>ROUND(D351,2)*ROUND(E351,2)</f>
        <v>0</v>
      </c>
      <c r="G351" s="113"/>
      <c r="H351" s="21"/>
    </row>
    <row r="352" spans="1:24" ht="158.25">
      <c r="A352" s="52" t="s">
        <v>99</v>
      </c>
      <c r="B352" s="9" t="s">
        <v>471</v>
      </c>
      <c r="C352" s="192"/>
      <c r="D352" s="193"/>
      <c r="E352" s="193"/>
      <c r="F352" s="194"/>
    </row>
    <row r="353" spans="1:8" s="20" customFormat="1">
      <c r="A353" s="51" t="s">
        <v>469</v>
      </c>
      <c r="B353" s="7" t="s">
        <v>129</v>
      </c>
      <c r="C353" s="14" t="s">
        <v>53</v>
      </c>
      <c r="D353" s="8">
        <v>480</v>
      </c>
      <c r="E353" s="99"/>
      <c r="F353" s="91">
        <f>ROUND(D353,2)*ROUND(E353,2)</f>
        <v>0</v>
      </c>
      <c r="G353" s="113"/>
      <c r="H353" s="21"/>
    </row>
    <row r="354" spans="1:8" s="20" customFormat="1">
      <c r="A354" s="51" t="s">
        <v>470</v>
      </c>
      <c r="B354" s="7" t="s">
        <v>130</v>
      </c>
      <c r="C354" s="14" t="s">
        <v>53</v>
      </c>
      <c r="D354" s="8">
        <v>323</v>
      </c>
      <c r="E354" s="99"/>
      <c r="F354" s="91">
        <f>ROUND(D354,2)*ROUND(E354,2)</f>
        <v>0</v>
      </c>
      <c r="G354" s="113"/>
      <c r="H354" s="21"/>
    </row>
    <row r="355" spans="1:8" ht="171.75">
      <c r="A355" s="51" t="s">
        <v>100</v>
      </c>
      <c r="B355" s="63" t="s">
        <v>473</v>
      </c>
      <c r="C355" s="192"/>
      <c r="D355" s="193"/>
      <c r="E355" s="193"/>
      <c r="F355" s="194"/>
    </row>
    <row r="356" spans="1:8" s="20" customFormat="1" ht="26.25" thickBot="1">
      <c r="A356" s="51" t="s">
        <v>472</v>
      </c>
      <c r="B356" s="7" t="s">
        <v>130</v>
      </c>
      <c r="C356" s="14" t="s">
        <v>49</v>
      </c>
      <c r="D356" s="8">
        <v>1</v>
      </c>
      <c r="E356" s="99"/>
      <c r="F356" s="91">
        <f>ROUND(D356,2)*ROUND(E356,2)</f>
        <v>0</v>
      </c>
      <c r="G356" s="113"/>
      <c r="H356" s="21"/>
    </row>
    <row r="357" spans="1:8" s="25" customFormat="1" ht="26.25" customHeight="1" thickBot="1">
      <c r="A357" s="70"/>
      <c r="B357" s="80" t="s">
        <v>474</v>
      </c>
      <c r="C357" s="71"/>
      <c r="D357" s="72"/>
      <c r="E357" s="110" t="s">
        <v>50</v>
      </c>
      <c r="F357" s="105">
        <f>F347+F350+F353</f>
        <v>0</v>
      </c>
      <c r="G357" s="113"/>
      <c r="H357" s="23"/>
    </row>
    <row r="358" spans="1:8" s="25" customFormat="1" ht="24.75" customHeight="1" thickBot="1">
      <c r="A358" s="73"/>
      <c r="B358" s="81" t="s">
        <v>475</v>
      </c>
      <c r="C358" s="74"/>
      <c r="D358" s="75"/>
      <c r="E358" s="111" t="s">
        <v>50</v>
      </c>
      <c r="F358" s="106">
        <f>F348+F351+F354+F356</f>
        <v>0</v>
      </c>
      <c r="G358" s="113"/>
      <c r="H358" s="23"/>
    </row>
    <row r="359" spans="1:8">
      <c r="A359" s="87"/>
      <c r="C359" s="12"/>
      <c r="D359" s="15"/>
      <c r="E359" s="93"/>
      <c r="F359" s="94"/>
    </row>
    <row r="360" spans="1:8">
      <c r="A360" s="87"/>
      <c r="C360" s="12"/>
      <c r="D360" s="15"/>
      <c r="E360" s="93"/>
      <c r="F360" s="94"/>
    </row>
    <row r="361" spans="1:8">
      <c r="A361" s="87"/>
      <c r="C361" s="12"/>
      <c r="D361" s="15"/>
      <c r="E361" s="93"/>
      <c r="F361" s="94"/>
    </row>
    <row r="362" spans="1:8">
      <c r="A362" s="87"/>
      <c r="C362" s="12"/>
      <c r="D362" s="15"/>
      <c r="E362" s="93"/>
      <c r="F362" s="94"/>
    </row>
    <row r="363" spans="1:8">
      <c r="A363" s="87"/>
      <c r="C363" s="12"/>
      <c r="D363" s="15"/>
      <c r="E363" s="93"/>
      <c r="F363" s="94"/>
    </row>
    <row r="364" spans="1:8">
      <c r="A364" s="87"/>
      <c r="C364" s="12"/>
      <c r="D364" s="15"/>
      <c r="E364" s="93"/>
      <c r="F364" s="94"/>
    </row>
    <row r="365" spans="1:8">
      <c r="A365" s="87"/>
      <c r="C365" s="12"/>
      <c r="D365" s="15"/>
      <c r="E365" s="93"/>
      <c r="F365" s="94"/>
    </row>
    <row r="366" spans="1:8">
      <c r="A366" s="87"/>
      <c r="C366" s="12"/>
      <c r="D366" s="15"/>
      <c r="E366" s="93"/>
      <c r="F366" s="94"/>
    </row>
    <row r="367" spans="1:8">
      <c r="A367" s="87"/>
      <c r="C367" s="12"/>
      <c r="D367" s="15"/>
      <c r="E367" s="93"/>
      <c r="F367" s="94"/>
    </row>
    <row r="368" spans="1:8">
      <c r="A368" s="87"/>
      <c r="C368" s="12"/>
      <c r="D368" s="15"/>
      <c r="E368" s="93"/>
      <c r="F368" s="94"/>
    </row>
    <row r="369" spans="1:6">
      <c r="A369" s="87"/>
      <c r="C369" s="12"/>
      <c r="D369" s="15"/>
      <c r="E369" s="93"/>
      <c r="F369" s="94"/>
    </row>
    <row r="370" spans="1:6">
      <c r="A370" s="87"/>
      <c r="C370" s="12"/>
      <c r="D370" s="15"/>
      <c r="E370" s="93"/>
      <c r="F370" s="94"/>
    </row>
    <row r="371" spans="1:6">
      <c r="A371" s="87"/>
      <c r="C371" s="12"/>
      <c r="D371" s="15"/>
      <c r="E371" s="93"/>
      <c r="F371" s="94"/>
    </row>
    <row r="372" spans="1:6">
      <c r="A372" s="87"/>
      <c r="C372" s="12"/>
      <c r="D372" s="15"/>
      <c r="E372" s="93"/>
      <c r="F372" s="94"/>
    </row>
    <row r="373" spans="1:6">
      <c r="A373" s="87"/>
      <c r="C373" s="12"/>
      <c r="D373" s="15"/>
      <c r="E373" s="93"/>
      <c r="F373" s="94"/>
    </row>
    <row r="374" spans="1:6">
      <c r="A374" s="87"/>
      <c r="C374" s="12"/>
      <c r="D374" s="15"/>
      <c r="E374" s="93"/>
      <c r="F374" s="94"/>
    </row>
    <row r="375" spans="1:6">
      <c r="A375" s="87"/>
      <c r="C375" s="12"/>
      <c r="D375" s="15"/>
      <c r="E375" s="93"/>
      <c r="F375" s="94"/>
    </row>
    <row r="376" spans="1:6">
      <c r="A376" s="87"/>
      <c r="C376" s="12"/>
      <c r="D376" s="15"/>
      <c r="E376" s="93"/>
      <c r="F376" s="94"/>
    </row>
    <row r="377" spans="1:6">
      <c r="A377" s="87"/>
      <c r="C377" s="12"/>
      <c r="D377" s="15"/>
      <c r="E377" s="93"/>
      <c r="F377" s="94"/>
    </row>
    <row r="378" spans="1:6">
      <c r="A378" s="87"/>
      <c r="C378" s="12"/>
      <c r="D378" s="15"/>
      <c r="E378" s="93"/>
      <c r="F378" s="94"/>
    </row>
    <row r="379" spans="1:6">
      <c r="A379" s="87"/>
      <c r="C379" s="12"/>
      <c r="D379" s="15"/>
      <c r="E379" s="93"/>
      <c r="F379" s="94"/>
    </row>
    <row r="380" spans="1:6">
      <c r="A380" s="87"/>
      <c r="C380" s="12"/>
      <c r="D380" s="15"/>
      <c r="E380" s="93"/>
      <c r="F380" s="94"/>
    </row>
    <row r="381" spans="1:6">
      <c r="A381" s="87"/>
      <c r="C381" s="12"/>
      <c r="D381" s="15"/>
      <c r="E381" s="93"/>
      <c r="F381" s="94"/>
    </row>
    <row r="382" spans="1:6">
      <c r="A382" s="87"/>
      <c r="C382" s="12"/>
      <c r="D382" s="15"/>
      <c r="E382" s="93"/>
      <c r="F382" s="94"/>
    </row>
    <row r="383" spans="1:6">
      <c r="A383" s="87"/>
      <c r="C383" s="12"/>
      <c r="D383" s="15"/>
      <c r="E383" s="93"/>
      <c r="F383" s="94"/>
    </row>
    <row r="384" spans="1:6">
      <c r="A384" s="87"/>
      <c r="C384" s="12"/>
      <c r="D384" s="15"/>
      <c r="E384" s="93"/>
      <c r="F384" s="94"/>
    </row>
    <row r="385" spans="1:6">
      <c r="A385" s="87"/>
      <c r="C385" s="12"/>
      <c r="D385" s="15"/>
      <c r="E385" s="93"/>
      <c r="F385" s="94"/>
    </row>
    <row r="386" spans="1:6">
      <c r="A386" s="87"/>
      <c r="C386" s="12"/>
      <c r="D386" s="15"/>
      <c r="E386" s="93"/>
      <c r="F386" s="94"/>
    </row>
    <row r="387" spans="1:6">
      <c r="A387" s="87"/>
      <c r="C387" s="12"/>
      <c r="D387" s="15"/>
      <c r="E387" s="93"/>
      <c r="F387" s="94"/>
    </row>
    <row r="388" spans="1:6">
      <c r="A388" s="87"/>
      <c r="C388" s="12"/>
      <c r="D388" s="15"/>
      <c r="E388" s="93"/>
      <c r="F388" s="94"/>
    </row>
    <row r="389" spans="1:6">
      <c r="A389" s="87"/>
      <c r="C389" s="12"/>
      <c r="D389" s="15"/>
      <c r="E389" s="93"/>
      <c r="F389" s="94"/>
    </row>
    <row r="390" spans="1:6">
      <c r="A390" s="87"/>
      <c r="C390" s="12"/>
      <c r="D390" s="15"/>
      <c r="E390" s="93"/>
      <c r="F390" s="94"/>
    </row>
    <row r="391" spans="1:6">
      <c r="A391" s="87"/>
      <c r="C391" s="12"/>
      <c r="D391" s="15"/>
      <c r="E391" s="93"/>
      <c r="F391" s="94"/>
    </row>
    <row r="392" spans="1:6">
      <c r="A392" s="87"/>
      <c r="C392" s="12"/>
      <c r="D392" s="15"/>
      <c r="E392" s="93"/>
      <c r="F392" s="94"/>
    </row>
    <row r="393" spans="1:6">
      <c r="A393" s="87"/>
      <c r="C393" s="12"/>
      <c r="D393" s="15"/>
      <c r="E393" s="93"/>
      <c r="F393" s="94"/>
    </row>
    <row r="394" spans="1:6">
      <c r="A394" s="87"/>
      <c r="C394" s="12"/>
      <c r="D394" s="15"/>
      <c r="E394" s="93"/>
      <c r="F394" s="94"/>
    </row>
    <row r="395" spans="1:6">
      <c r="A395" s="87"/>
      <c r="C395" s="12"/>
      <c r="D395" s="15"/>
      <c r="E395" s="93"/>
      <c r="F395" s="94"/>
    </row>
    <row r="396" spans="1:6">
      <c r="A396" s="87"/>
      <c r="C396" s="12"/>
      <c r="D396" s="15"/>
      <c r="E396" s="93"/>
      <c r="F396" s="94"/>
    </row>
    <row r="397" spans="1:6">
      <c r="A397" s="87"/>
      <c r="C397" s="12"/>
      <c r="D397" s="15"/>
      <c r="E397" s="93"/>
      <c r="F397" s="94"/>
    </row>
    <row r="398" spans="1:6">
      <c r="A398" s="87"/>
      <c r="C398" s="12"/>
      <c r="D398" s="15"/>
      <c r="E398" s="93"/>
      <c r="F398" s="94"/>
    </row>
    <row r="399" spans="1:6">
      <c r="A399" s="87"/>
      <c r="C399" s="12"/>
      <c r="D399" s="15"/>
      <c r="E399" s="93"/>
      <c r="F399" s="94"/>
    </row>
    <row r="400" spans="1:6">
      <c r="A400" s="87"/>
      <c r="C400" s="12"/>
      <c r="D400" s="15"/>
      <c r="E400" s="93"/>
      <c r="F400" s="94"/>
    </row>
    <row r="401" spans="1:6">
      <c r="A401" s="87"/>
      <c r="C401" s="12"/>
      <c r="D401" s="15"/>
      <c r="E401" s="93"/>
      <c r="F401" s="94"/>
    </row>
    <row r="402" spans="1:6">
      <c r="A402" s="87"/>
      <c r="C402" s="12"/>
      <c r="D402" s="15"/>
      <c r="E402" s="93"/>
      <c r="F402" s="94"/>
    </row>
    <row r="403" spans="1:6">
      <c r="A403" s="87"/>
      <c r="C403" s="12"/>
      <c r="D403" s="15"/>
      <c r="E403" s="93"/>
      <c r="F403" s="94"/>
    </row>
    <row r="404" spans="1:6">
      <c r="A404" s="87"/>
      <c r="C404" s="12"/>
      <c r="D404" s="15"/>
      <c r="E404" s="93"/>
      <c r="F404" s="94"/>
    </row>
    <row r="405" spans="1:6">
      <c r="A405" s="87"/>
      <c r="C405" s="12"/>
      <c r="D405" s="15"/>
      <c r="E405" s="93"/>
      <c r="F405" s="94"/>
    </row>
    <row r="406" spans="1:6">
      <c r="A406" s="87"/>
      <c r="C406" s="12"/>
      <c r="D406" s="15"/>
      <c r="E406" s="93"/>
      <c r="F406" s="94"/>
    </row>
    <row r="407" spans="1:6">
      <c r="A407" s="87"/>
      <c r="C407" s="12"/>
      <c r="D407" s="15"/>
      <c r="E407" s="93"/>
      <c r="F407" s="94"/>
    </row>
    <row r="408" spans="1:6">
      <c r="A408" s="87"/>
      <c r="C408" s="12"/>
      <c r="D408" s="15"/>
      <c r="E408" s="93"/>
      <c r="F408" s="94"/>
    </row>
    <row r="409" spans="1:6">
      <c r="A409" s="87"/>
      <c r="C409" s="12"/>
      <c r="D409" s="15"/>
      <c r="E409" s="93"/>
      <c r="F409" s="94"/>
    </row>
    <row r="410" spans="1:6">
      <c r="A410" s="87"/>
      <c r="C410" s="12"/>
      <c r="D410" s="15"/>
      <c r="E410" s="93"/>
      <c r="F410" s="94"/>
    </row>
    <row r="411" spans="1:6">
      <c r="A411" s="87"/>
      <c r="C411" s="12"/>
      <c r="D411" s="15"/>
      <c r="E411" s="93"/>
      <c r="F411" s="94"/>
    </row>
    <row r="412" spans="1:6">
      <c r="A412" s="87"/>
      <c r="C412" s="12"/>
      <c r="D412" s="15"/>
      <c r="E412" s="93"/>
      <c r="F412" s="94"/>
    </row>
    <row r="413" spans="1:6">
      <c r="A413" s="87"/>
      <c r="C413" s="12"/>
      <c r="D413" s="15"/>
      <c r="E413" s="93"/>
      <c r="F413" s="94"/>
    </row>
    <row r="414" spans="1:6">
      <c r="A414" s="87"/>
      <c r="C414" s="12"/>
      <c r="D414" s="15"/>
      <c r="E414" s="93"/>
      <c r="F414" s="94"/>
    </row>
    <row r="415" spans="1:6">
      <c r="A415" s="87"/>
      <c r="C415" s="12"/>
      <c r="D415" s="15"/>
      <c r="E415" s="93"/>
      <c r="F415" s="94"/>
    </row>
    <row r="416" spans="1:6">
      <c r="A416" s="87"/>
      <c r="C416" s="12"/>
      <c r="D416" s="15"/>
      <c r="E416" s="93"/>
      <c r="F416" s="94"/>
    </row>
    <row r="417" spans="1:6">
      <c r="A417" s="87"/>
      <c r="C417" s="12"/>
      <c r="D417" s="15"/>
      <c r="E417" s="93"/>
      <c r="F417" s="94"/>
    </row>
    <row r="418" spans="1:6">
      <c r="A418" s="87"/>
      <c r="C418" s="12"/>
      <c r="D418" s="15"/>
      <c r="E418" s="93"/>
      <c r="F418" s="94"/>
    </row>
    <row r="419" spans="1:6">
      <c r="A419" s="87"/>
      <c r="C419" s="12"/>
      <c r="D419" s="15"/>
      <c r="E419" s="93"/>
      <c r="F419" s="94"/>
    </row>
    <row r="420" spans="1:6">
      <c r="A420" s="87"/>
      <c r="C420" s="12"/>
      <c r="D420" s="15"/>
      <c r="E420" s="93"/>
      <c r="F420" s="94"/>
    </row>
    <row r="421" spans="1:6">
      <c r="A421" s="87"/>
      <c r="C421" s="12"/>
      <c r="D421" s="15"/>
      <c r="E421" s="93"/>
      <c r="F421" s="94"/>
    </row>
    <row r="422" spans="1:6">
      <c r="A422" s="87"/>
      <c r="C422" s="12"/>
      <c r="D422" s="15"/>
      <c r="E422" s="93"/>
      <c r="F422" s="94"/>
    </row>
    <row r="423" spans="1:6">
      <c r="A423" s="87"/>
      <c r="C423" s="12"/>
      <c r="D423" s="15"/>
      <c r="E423" s="93"/>
      <c r="F423" s="94"/>
    </row>
    <row r="424" spans="1:6">
      <c r="A424" s="87"/>
      <c r="C424" s="12"/>
      <c r="D424" s="15"/>
      <c r="E424" s="93"/>
      <c r="F424" s="94"/>
    </row>
    <row r="425" spans="1:6">
      <c r="A425" s="87"/>
      <c r="C425" s="12"/>
      <c r="D425" s="15"/>
      <c r="E425" s="93"/>
      <c r="F425" s="94"/>
    </row>
    <row r="426" spans="1:6">
      <c r="A426" s="87"/>
      <c r="C426" s="12"/>
      <c r="D426" s="15"/>
      <c r="E426" s="93"/>
      <c r="F426" s="94"/>
    </row>
    <row r="427" spans="1:6">
      <c r="A427" s="87"/>
      <c r="C427" s="12"/>
      <c r="D427" s="15"/>
      <c r="E427" s="93"/>
      <c r="F427" s="94"/>
    </row>
    <row r="428" spans="1:6">
      <c r="A428" s="87"/>
      <c r="C428" s="12"/>
      <c r="D428" s="15"/>
      <c r="E428" s="93"/>
      <c r="F428" s="94"/>
    </row>
    <row r="429" spans="1:6">
      <c r="A429" s="87"/>
      <c r="C429" s="12"/>
      <c r="D429" s="15"/>
      <c r="E429" s="93"/>
      <c r="F429" s="94"/>
    </row>
    <row r="430" spans="1:6">
      <c r="A430" s="87"/>
      <c r="C430" s="12"/>
      <c r="D430" s="15"/>
      <c r="E430" s="93"/>
      <c r="F430" s="94"/>
    </row>
    <row r="431" spans="1:6">
      <c r="A431" s="87"/>
      <c r="C431" s="12"/>
      <c r="D431" s="15"/>
      <c r="E431" s="93"/>
      <c r="F431" s="94"/>
    </row>
    <row r="432" spans="1:6">
      <c r="A432" s="87"/>
      <c r="C432" s="12"/>
      <c r="D432" s="15"/>
      <c r="E432" s="93"/>
      <c r="F432" s="94"/>
    </row>
    <row r="433" spans="1:6">
      <c r="A433" s="87"/>
      <c r="C433" s="12"/>
      <c r="D433" s="15"/>
      <c r="E433" s="93"/>
      <c r="F433" s="94"/>
    </row>
    <row r="434" spans="1:6">
      <c r="A434" s="87"/>
      <c r="C434" s="12"/>
      <c r="D434" s="15"/>
      <c r="E434" s="93"/>
      <c r="F434" s="94"/>
    </row>
    <row r="435" spans="1:6">
      <c r="A435" s="87"/>
      <c r="C435" s="12"/>
      <c r="D435" s="15"/>
      <c r="E435" s="93"/>
      <c r="F435" s="94"/>
    </row>
    <row r="436" spans="1:6">
      <c r="A436" s="87"/>
      <c r="C436" s="12"/>
      <c r="D436" s="15"/>
      <c r="E436" s="93"/>
      <c r="F436" s="94"/>
    </row>
    <row r="437" spans="1:6">
      <c r="A437" s="87"/>
      <c r="C437" s="12"/>
      <c r="D437" s="15"/>
      <c r="E437" s="93"/>
      <c r="F437" s="94"/>
    </row>
    <row r="438" spans="1:6">
      <c r="A438" s="87"/>
      <c r="C438" s="12"/>
      <c r="D438" s="15"/>
      <c r="E438" s="93"/>
      <c r="F438" s="94"/>
    </row>
    <row r="439" spans="1:6">
      <c r="A439" s="87"/>
      <c r="C439" s="12"/>
      <c r="D439" s="15"/>
      <c r="E439" s="93"/>
      <c r="F439" s="94"/>
    </row>
    <row r="440" spans="1:6">
      <c r="A440" s="87"/>
      <c r="C440" s="12"/>
      <c r="D440" s="15"/>
      <c r="E440" s="93"/>
      <c r="F440" s="94"/>
    </row>
    <row r="441" spans="1:6">
      <c r="A441" s="87"/>
      <c r="C441" s="12"/>
      <c r="D441" s="15"/>
      <c r="E441" s="93"/>
      <c r="F441" s="94"/>
    </row>
    <row r="442" spans="1:6">
      <c r="A442" s="87"/>
      <c r="C442" s="12"/>
      <c r="D442" s="15"/>
      <c r="E442" s="93"/>
      <c r="F442" s="94"/>
    </row>
    <row r="443" spans="1:6">
      <c r="A443" s="87"/>
      <c r="C443" s="12"/>
      <c r="D443" s="15"/>
      <c r="E443" s="93"/>
      <c r="F443" s="94"/>
    </row>
    <row r="444" spans="1:6">
      <c r="A444" s="87"/>
      <c r="C444" s="12"/>
      <c r="D444" s="15"/>
      <c r="E444" s="93"/>
      <c r="F444" s="94"/>
    </row>
    <row r="445" spans="1:6">
      <c r="A445" s="87"/>
      <c r="C445" s="12"/>
      <c r="D445" s="15"/>
      <c r="E445" s="93"/>
      <c r="F445" s="94"/>
    </row>
    <row r="446" spans="1:6">
      <c r="A446" s="87"/>
      <c r="C446" s="12"/>
      <c r="D446" s="15"/>
      <c r="E446" s="93"/>
      <c r="F446" s="94"/>
    </row>
    <row r="447" spans="1:6">
      <c r="A447" s="87"/>
      <c r="C447" s="12"/>
      <c r="D447" s="15"/>
      <c r="E447" s="93"/>
      <c r="F447" s="94"/>
    </row>
    <row r="448" spans="1:6">
      <c r="A448" s="87"/>
      <c r="C448" s="12"/>
      <c r="D448" s="15"/>
      <c r="E448" s="93"/>
      <c r="F448" s="94"/>
    </row>
    <row r="449" spans="1:6">
      <c r="A449" s="87"/>
      <c r="C449" s="12"/>
      <c r="D449" s="15"/>
      <c r="E449" s="93"/>
      <c r="F449" s="94"/>
    </row>
    <row r="450" spans="1:6">
      <c r="A450" s="87"/>
      <c r="C450" s="12"/>
      <c r="D450" s="15"/>
      <c r="E450" s="93"/>
      <c r="F450" s="94"/>
    </row>
    <row r="451" spans="1:6">
      <c r="A451" s="87"/>
      <c r="C451" s="12"/>
      <c r="D451" s="15"/>
      <c r="E451" s="93"/>
      <c r="F451" s="94"/>
    </row>
    <row r="452" spans="1:6">
      <c r="A452" s="87"/>
      <c r="C452" s="12"/>
      <c r="D452" s="15"/>
      <c r="E452" s="93"/>
      <c r="F452" s="94"/>
    </row>
    <row r="453" spans="1:6">
      <c r="A453" s="87"/>
      <c r="C453" s="12"/>
      <c r="D453" s="15"/>
      <c r="E453" s="93"/>
      <c r="F453" s="94"/>
    </row>
    <row r="454" spans="1:6">
      <c r="A454" s="87"/>
      <c r="C454" s="12"/>
      <c r="D454" s="15"/>
      <c r="E454" s="93"/>
      <c r="F454" s="94"/>
    </row>
    <row r="455" spans="1:6">
      <c r="A455" s="87"/>
      <c r="C455" s="12"/>
      <c r="D455" s="15"/>
      <c r="E455" s="93"/>
      <c r="F455" s="94"/>
    </row>
    <row r="456" spans="1:6">
      <c r="A456" s="87"/>
      <c r="C456" s="12"/>
      <c r="D456" s="15"/>
      <c r="E456" s="93"/>
      <c r="F456" s="94"/>
    </row>
    <row r="457" spans="1:6">
      <c r="A457" s="87"/>
      <c r="C457" s="12"/>
      <c r="D457" s="15"/>
      <c r="E457" s="93"/>
      <c r="F457" s="94"/>
    </row>
    <row r="458" spans="1:6">
      <c r="A458" s="87"/>
      <c r="C458" s="12"/>
      <c r="D458" s="15"/>
      <c r="E458" s="93"/>
      <c r="F458" s="94"/>
    </row>
    <row r="459" spans="1:6">
      <c r="A459" s="87"/>
      <c r="C459" s="12"/>
      <c r="D459" s="15"/>
      <c r="E459" s="93"/>
      <c r="F459" s="94"/>
    </row>
    <row r="460" spans="1:6">
      <c r="A460" s="87"/>
      <c r="C460" s="12"/>
      <c r="D460" s="15"/>
      <c r="E460" s="93"/>
      <c r="F460" s="94"/>
    </row>
    <row r="461" spans="1:6">
      <c r="A461" s="87"/>
      <c r="C461" s="12"/>
      <c r="D461" s="15"/>
      <c r="E461" s="93"/>
      <c r="F461" s="94"/>
    </row>
    <row r="462" spans="1:6">
      <c r="A462" s="87"/>
      <c r="C462" s="12"/>
      <c r="D462" s="15"/>
      <c r="E462" s="93"/>
      <c r="F462" s="94"/>
    </row>
    <row r="463" spans="1:6">
      <c r="A463" s="87"/>
      <c r="C463" s="12"/>
      <c r="D463" s="15"/>
      <c r="E463" s="93"/>
      <c r="F463" s="94"/>
    </row>
    <row r="464" spans="1:6">
      <c r="A464" s="87"/>
      <c r="C464" s="12"/>
      <c r="D464" s="15"/>
      <c r="E464" s="93"/>
      <c r="F464" s="94"/>
    </row>
    <row r="465" spans="1:6">
      <c r="A465" s="87"/>
      <c r="C465" s="12"/>
      <c r="D465" s="15"/>
      <c r="E465" s="93"/>
      <c r="F465" s="94"/>
    </row>
    <row r="466" spans="1:6">
      <c r="A466" s="87"/>
      <c r="C466" s="12"/>
      <c r="D466" s="15"/>
      <c r="E466" s="93"/>
      <c r="F466" s="94"/>
    </row>
    <row r="467" spans="1:6">
      <c r="A467" s="87"/>
      <c r="C467" s="12"/>
      <c r="D467" s="15"/>
      <c r="E467" s="93"/>
      <c r="F467" s="94"/>
    </row>
    <row r="468" spans="1:6">
      <c r="A468" s="87"/>
      <c r="C468" s="12"/>
      <c r="D468" s="15"/>
      <c r="E468" s="93"/>
      <c r="F468" s="94"/>
    </row>
    <row r="469" spans="1:6">
      <c r="A469" s="87"/>
      <c r="C469" s="12"/>
      <c r="D469" s="15"/>
      <c r="E469" s="93"/>
      <c r="F469" s="94"/>
    </row>
    <row r="470" spans="1:6">
      <c r="A470" s="87"/>
      <c r="C470" s="12"/>
      <c r="D470" s="15"/>
      <c r="E470" s="93"/>
      <c r="F470" s="94"/>
    </row>
    <row r="471" spans="1:6">
      <c r="A471" s="87"/>
      <c r="C471" s="12"/>
      <c r="D471" s="15"/>
      <c r="E471" s="93"/>
      <c r="F471" s="94"/>
    </row>
    <row r="472" spans="1:6">
      <c r="A472" s="87"/>
      <c r="C472" s="12"/>
      <c r="D472" s="15"/>
      <c r="E472" s="93"/>
      <c r="F472" s="94"/>
    </row>
    <row r="473" spans="1:6">
      <c r="A473" s="87"/>
      <c r="C473" s="12"/>
      <c r="D473" s="15"/>
      <c r="E473" s="93"/>
      <c r="F473" s="94"/>
    </row>
    <row r="474" spans="1:6">
      <c r="A474" s="87"/>
      <c r="C474" s="12"/>
      <c r="D474" s="15"/>
      <c r="E474" s="93"/>
      <c r="F474" s="94"/>
    </row>
    <row r="475" spans="1:6">
      <c r="A475" s="87"/>
      <c r="C475" s="12"/>
      <c r="D475" s="15"/>
      <c r="E475" s="93"/>
      <c r="F475" s="94"/>
    </row>
    <row r="476" spans="1:6">
      <c r="A476" s="88"/>
      <c r="F476" s="95"/>
    </row>
    <row r="477" spans="1:6">
      <c r="A477" s="88"/>
      <c r="F477" s="95"/>
    </row>
    <row r="478" spans="1:6">
      <c r="A478" s="88"/>
      <c r="F478" s="95"/>
    </row>
    <row r="479" spans="1:6">
      <c r="A479" s="88"/>
      <c r="F479" s="95"/>
    </row>
    <row r="480" spans="1:6">
      <c r="A480" s="88"/>
      <c r="F480" s="95"/>
    </row>
    <row r="481" spans="1:6">
      <c r="A481" s="88"/>
      <c r="F481" s="95"/>
    </row>
    <row r="482" spans="1:6">
      <c r="A482" s="88"/>
      <c r="F482" s="95"/>
    </row>
    <row r="483" spans="1:6">
      <c r="A483" s="88"/>
      <c r="F483" s="95"/>
    </row>
    <row r="484" spans="1:6">
      <c r="A484" s="88"/>
      <c r="F484" s="95"/>
    </row>
    <row r="485" spans="1:6">
      <c r="A485" s="88"/>
      <c r="F485" s="95"/>
    </row>
    <row r="486" spans="1:6">
      <c r="A486" s="88"/>
      <c r="F486" s="95"/>
    </row>
    <row r="487" spans="1:6">
      <c r="A487" s="88"/>
      <c r="F487" s="95"/>
    </row>
    <row r="488" spans="1:6">
      <c r="A488" s="88"/>
      <c r="F488" s="95"/>
    </row>
    <row r="489" spans="1:6">
      <c r="A489" s="88"/>
      <c r="F489" s="95"/>
    </row>
    <row r="490" spans="1:6">
      <c r="A490" s="88"/>
      <c r="F490" s="95"/>
    </row>
    <row r="491" spans="1:6">
      <c r="A491" s="88"/>
      <c r="F491" s="95"/>
    </row>
    <row r="492" spans="1:6">
      <c r="A492" s="88"/>
      <c r="F492" s="95"/>
    </row>
    <row r="493" spans="1:6">
      <c r="A493" s="88"/>
      <c r="F493" s="95"/>
    </row>
    <row r="494" spans="1:6">
      <c r="A494" s="88"/>
      <c r="F494" s="95"/>
    </row>
    <row r="495" spans="1:6">
      <c r="A495" s="88"/>
      <c r="F495" s="95"/>
    </row>
    <row r="496" spans="1:6">
      <c r="A496" s="88"/>
      <c r="F496" s="95"/>
    </row>
    <row r="497" spans="1:6">
      <c r="A497" s="88"/>
      <c r="F497" s="95"/>
    </row>
    <row r="498" spans="1:6">
      <c r="A498" s="88"/>
      <c r="F498" s="95"/>
    </row>
    <row r="499" spans="1:6">
      <c r="A499" s="88"/>
      <c r="F499" s="95"/>
    </row>
    <row r="500" spans="1:6">
      <c r="A500" s="88"/>
      <c r="F500" s="95"/>
    </row>
    <row r="501" spans="1:6">
      <c r="A501" s="88"/>
      <c r="F501" s="95"/>
    </row>
    <row r="502" spans="1:6">
      <c r="A502" s="88"/>
      <c r="F502" s="95"/>
    </row>
    <row r="503" spans="1:6">
      <c r="A503" s="88"/>
      <c r="F503" s="95"/>
    </row>
    <row r="504" spans="1:6">
      <c r="A504" s="88"/>
      <c r="F504" s="95"/>
    </row>
    <row r="505" spans="1:6">
      <c r="A505" s="88"/>
      <c r="F505" s="95"/>
    </row>
    <row r="506" spans="1:6">
      <c r="A506" s="88"/>
      <c r="F506" s="95"/>
    </row>
    <row r="507" spans="1:6">
      <c r="A507" s="88"/>
      <c r="F507" s="95"/>
    </row>
    <row r="508" spans="1:6">
      <c r="A508" s="88"/>
      <c r="F508" s="95"/>
    </row>
    <row r="509" spans="1:6">
      <c r="A509" s="88"/>
      <c r="F509" s="95"/>
    </row>
    <row r="510" spans="1:6">
      <c r="A510" s="88"/>
      <c r="F510" s="95"/>
    </row>
    <row r="511" spans="1:6">
      <c r="A511" s="88"/>
      <c r="F511" s="95"/>
    </row>
    <row r="512" spans="1:6">
      <c r="A512" s="88"/>
      <c r="F512" s="95"/>
    </row>
    <row r="513" spans="1:6">
      <c r="A513" s="88"/>
      <c r="F513" s="95"/>
    </row>
    <row r="514" spans="1:6">
      <c r="A514" s="88"/>
      <c r="F514" s="95"/>
    </row>
    <row r="515" spans="1:6">
      <c r="A515" s="88"/>
      <c r="F515" s="95"/>
    </row>
    <row r="516" spans="1:6">
      <c r="A516" s="88"/>
      <c r="F516" s="95"/>
    </row>
    <row r="517" spans="1:6">
      <c r="A517" s="88"/>
      <c r="F517" s="95"/>
    </row>
    <row r="518" spans="1:6">
      <c r="A518" s="88"/>
      <c r="F518" s="95"/>
    </row>
    <row r="519" spans="1:6">
      <c r="A519" s="88"/>
      <c r="F519" s="95"/>
    </row>
    <row r="520" spans="1:6">
      <c r="A520" s="88"/>
      <c r="F520" s="95"/>
    </row>
    <row r="521" spans="1:6">
      <c r="A521" s="88"/>
      <c r="F521" s="95"/>
    </row>
    <row r="522" spans="1:6">
      <c r="A522" s="88"/>
      <c r="F522" s="95"/>
    </row>
    <row r="523" spans="1:6">
      <c r="A523" s="88"/>
      <c r="F523" s="95"/>
    </row>
    <row r="524" spans="1:6">
      <c r="A524" s="88"/>
      <c r="F524" s="95"/>
    </row>
    <row r="525" spans="1:6">
      <c r="A525" s="88"/>
      <c r="F525" s="95"/>
    </row>
    <row r="526" spans="1:6">
      <c r="A526" s="88"/>
      <c r="F526" s="95"/>
    </row>
    <row r="527" spans="1:6">
      <c r="A527" s="88"/>
      <c r="F527" s="95"/>
    </row>
    <row r="528" spans="1:6">
      <c r="A528" s="88"/>
      <c r="F528" s="95"/>
    </row>
    <row r="529" spans="1:6">
      <c r="A529" s="88"/>
      <c r="F529" s="95"/>
    </row>
    <row r="530" spans="1:6">
      <c r="A530" s="88"/>
      <c r="F530" s="95"/>
    </row>
    <row r="531" spans="1:6">
      <c r="A531" s="88"/>
      <c r="F531" s="95"/>
    </row>
    <row r="532" spans="1:6">
      <c r="A532" s="88"/>
      <c r="F532" s="95"/>
    </row>
    <row r="533" spans="1:6">
      <c r="A533" s="88"/>
      <c r="F533" s="95"/>
    </row>
    <row r="534" spans="1:6">
      <c r="A534" s="88"/>
      <c r="F534" s="95"/>
    </row>
    <row r="535" spans="1:6">
      <c r="A535" s="88"/>
      <c r="F535" s="95"/>
    </row>
    <row r="536" spans="1:6">
      <c r="A536" s="88"/>
      <c r="F536" s="95"/>
    </row>
    <row r="537" spans="1:6">
      <c r="A537" s="88"/>
      <c r="F537" s="95"/>
    </row>
    <row r="538" spans="1:6">
      <c r="A538" s="88"/>
      <c r="F538" s="95"/>
    </row>
    <row r="539" spans="1:6">
      <c r="A539" s="88"/>
      <c r="F539" s="95"/>
    </row>
    <row r="540" spans="1:6">
      <c r="A540" s="88"/>
      <c r="F540" s="95"/>
    </row>
    <row r="541" spans="1:6">
      <c r="A541" s="88"/>
      <c r="F541" s="95"/>
    </row>
    <row r="542" spans="1:6">
      <c r="A542" s="88"/>
      <c r="F542" s="95"/>
    </row>
    <row r="543" spans="1:6">
      <c r="A543" s="88"/>
      <c r="F543" s="95"/>
    </row>
    <row r="544" spans="1:6">
      <c r="A544" s="88"/>
      <c r="F544" s="95"/>
    </row>
    <row r="545" spans="1:6">
      <c r="A545" s="88"/>
      <c r="F545" s="95"/>
    </row>
    <row r="546" spans="1:6">
      <c r="A546" s="88"/>
      <c r="F546" s="95"/>
    </row>
    <row r="547" spans="1:6">
      <c r="A547" s="88"/>
      <c r="F547" s="95"/>
    </row>
    <row r="548" spans="1:6">
      <c r="A548" s="88"/>
      <c r="F548" s="95"/>
    </row>
    <row r="549" spans="1:6">
      <c r="A549" s="88"/>
      <c r="F549" s="95"/>
    </row>
    <row r="550" spans="1:6">
      <c r="A550" s="88"/>
      <c r="F550" s="95"/>
    </row>
    <row r="551" spans="1:6">
      <c r="A551" s="88"/>
      <c r="F551" s="95"/>
    </row>
    <row r="552" spans="1:6">
      <c r="A552" s="88"/>
      <c r="F552" s="95"/>
    </row>
    <row r="553" spans="1:6">
      <c r="A553" s="88"/>
      <c r="F553" s="95"/>
    </row>
    <row r="554" spans="1:6">
      <c r="A554" s="88"/>
      <c r="F554" s="95"/>
    </row>
    <row r="555" spans="1:6">
      <c r="A555" s="88"/>
      <c r="F555" s="95"/>
    </row>
    <row r="556" spans="1:6">
      <c r="A556" s="88"/>
      <c r="F556" s="95"/>
    </row>
    <row r="557" spans="1:6">
      <c r="A557" s="88"/>
      <c r="F557" s="95"/>
    </row>
    <row r="558" spans="1:6">
      <c r="A558" s="88"/>
      <c r="F558" s="95"/>
    </row>
    <row r="559" spans="1:6">
      <c r="A559" s="88"/>
      <c r="F559" s="95"/>
    </row>
    <row r="560" spans="1:6">
      <c r="A560" s="88"/>
      <c r="F560" s="95"/>
    </row>
    <row r="561" spans="1:6">
      <c r="A561" s="88"/>
      <c r="F561" s="95"/>
    </row>
    <row r="562" spans="1:6">
      <c r="A562" s="88"/>
      <c r="F562" s="95"/>
    </row>
    <row r="563" spans="1:6">
      <c r="A563" s="88"/>
      <c r="F563" s="95"/>
    </row>
    <row r="564" spans="1:6">
      <c r="A564" s="88"/>
      <c r="F564" s="95"/>
    </row>
    <row r="565" spans="1:6">
      <c r="A565" s="88"/>
      <c r="F565" s="95"/>
    </row>
    <row r="566" spans="1:6">
      <c r="A566" s="88"/>
      <c r="F566" s="95"/>
    </row>
    <row r="567" spans="1:6">
      <c r="A567" s="88"/>
      <c r="F567" s="95"/>
    </row>
    <row r="568" spans="1:6">
      <c r="A568" s="88"/>
      <c r="F568" s="95"/>
    </row>
    <row r="569" spans="1:6">
      <c r="A569" s="88"/>
      <c r="F569" s="95"/>
    </row>
    <row r="570" spans="1:6">
      <c r="A570" s="88"/>
      <c r="F570" s="95"/>
    </row>
    <row r="571" spans="1:6">
      <c r="A571" s="88"/>
      <c r="F571" s="95"/>
    </row>
    <row r="572" spans="1:6">
      <c r="A572" s="88"/>
      <c r="F572" s="95"/>
    </row>
    <row r="573" spans="1:6">
      <c r="A573" s="88"/>
      <c r="F573" s="95"/>
    </row>
    <row r="574" spans="1:6">
      <c r="A574" s="88"/>
      <c r="F574" s="95"/>
    </row>
    <row r="575" spans="1:6">
      <c r="A575" s="88"/>
      <c r="F575" s="95"/>
    </row>
    <row r="576" spans="1:6">
      <c r="A576" s="88"/>
      <c r="F576" s="95"/>
    </row>
    <row r="577" spans="1:6">
      <c r="A577" s="88"/>
      <c r="F577" s="95"/>
    </row>
    <row r="578" spans="1:6">
      <c r="A578" s="88"/>
      <c r="F578" s="95"/>
    </row>
    <row r="579" spans="1:6">
      <c r="A579" s="88"/>
      <c r="F579" s="95"/>
    </row>
    <row r="580" spans="1:6">
      <c r="A580" s="88"/>
      <c r="F580" s="95"/>
    </row>
    <row r="581" spans="1:6">
      <c r="A581" s="88"/>
      <c r="F581" s="95"/>
    </row>
    <row r="582" spans="1:6">
      <c r="A582" s="88"/>
      <c r="F582" s="95"/>
    </row>
    <row r="583" spans="1:6">
      <c r="A583" s="88"/>
      <c r="F583" s="95"/>
    </row>
    <row r="584" spans="1:6">
      <c r="A584" s="88"/>
      <c r="F584" s="95"/>
    </row>
    <row r="585" spans="1:6">
      <c r="A585" s="88"/>
      <c r="F585" s="95"/>
    </row>
    <row r="586" spans="1:6">
      <c r="A586" s="88"/>
      <c r="F586" s="95"/>
    </row>
    <row r="587" spans="1:6">
      <c r="A587" s="88"/>
      <c r="F587" s="95"/>
    </row>
    <row r="588" spans="1:6">
      <c r="A588" s="88"/>
      <c r="F588" s="95"/>
    </row>
    <row r="589" spans="1:6">
      <c r="A589" s="88"/>
      <c r="F589" s="95"/>
    </row>
    <row r="590" spans="1:6">
      <c r="A590" s="88"/>
      <c r="F590" s="95"/>
    </row>
    <row r="591" spans="1:6">
      <c r="A591" s="88"/>
      <c r="F591" s="95"/>
    </row>
    <row r="592" spans="1:6">
      <c r="A592" s="88"/>
      <c r="F592" s="95"/>
    </row>
    <row r="593" spans="1:6">
      <c r="A593" s="88"/>
      <c r="F593" s="95"/>
    </row>
    <row r="594" spans="1:6">
      <c r="A594" s="88"/>
      <c r="F594" s="95"/>
    </row>
    <row r="595" spans="1:6">
      <c r="A595" s="88"/>
      <c r="F595" s="95"/>
    </row>
    <row r="596" spans="1:6">
      <c r="A596" s="88"/>
      <c r="F596" s="95"/>
    </row>
    <row r="597" spans="1:6">
      <c r="A597" s="88"/>
      <c r="F597" s="95"/>
    </row>
    <row r="598" spans="1:6">
      <c r="A598" s="88"/>
      <c r="F598" s="95"/>
    </row>
    <row r="599" spans="1:6">
      <c r="A599" s="88"/>
      <c r="F599" s="95"/>
    </row>
    <row r="600" spans="1:6">
      <c r="A600" s="88"/>
      <c r="F600" s="95"/>
    </row>
    <row r="601" spans="1:6">
      <c r="A601" s="88"/>
      <c r="F601" s="95"/>
    </row>
    <row r="602" spans="1:6">
      <c r="A602" s="88"/>
      <c r="F602" s="95"/>
    </row>
    <row r="603" spans="1:6">
      <c r="A603" s="88"/>
      <c r="F603" s="95"/>
    </row>
    <row r="604" spans="1:6">
      <c r="A604" s="88"/>
      <c r="F604" s="95"/>
    </row>
    <row r="605" spans="1:6">
      <c r="A605" s="88"/>
      <c r="F605" s="95"/>
    </row>
    <row r="606" spans="1:6">
      <c r="A606" s="88"/>
      <c r="F606" s="95"/>
    </row>
    <row r="607" spans="1:6">
      <c r="A607" s="88"/>
      <c r="F607" s="95"/>
    </row>
    <row r="608" spans="1:6">
      <c r="A608" s="88"/>
      <c r="F608" s="95"/>
    </row>
    <row r="609" spans="1:6">
      <c r="A609" s="88"/>
      <c r="F609" s="95"/>
    </row>
    <row r="610" spans="1:6">
      <c r="A610" s="88"/>
      <c r="F610" s="95"/>
    </row>
    <row r="611" spans="1:6">
      <c r="A611" s="88"/>
      <c r="F611" s="95"/>
    </row>
    <row r="612" spans="1:6">
      <c r="A612" s="88"/>
      <c r="F612" s="95"/>
    </row>
    <row r="613" spans="1:6">
      <c r="A613" s="88"/>
      <c r="F613" s="95"/>
    </row>
    <row r="614" spans="1:6">
      <c r="A614" s="88"/>
      <c r="F614" s="95"/>
    </row>
    <row r="615" spans="1:6">
      <c r="A615" s="88"/>
      <c r="F615" s="95"/>
    </row>
    <row r="616" spans="1:6">
      <c r="A616" s="88"/>
      <c r="F616" s="95"/>
    </row>
    <row r="617" spans="1:6">
      <c r="A617" s="88"/>
      <c r="F617" s="95"/>
    </row>
    <row r="618" spans="1:6">
      <c r="A618" s="88"/>
      <c r="F618" s="95"/>
    </row>
    <row r="619" spans="1:6">
      <c r="A619" s="88"/>
      <c r="F619" s="95"/>
    </row>
    <row r="620" spans="1:6">
      <c r="A620" s="88"/>
      <c r="F620" s="95"/>
    </row>
    <row r="621" spans="1:6">
      <c r="A621" s="88"/>
      <c r="F621" s="95"/>
    </row>
    <row r="622" spans="1:6">
      <c r="A622" s="88"/>
      <c r="F622" s="95"/>
    </row>
    <row r="623" spans="1:6">
      <c r="A623" s="88"/>
      <c r="F623" s="95"/>
    </row>
    <row r="624" spans="1:6">
      <c r="A624" s="88"/>
      <c r="F624" s="95"/>
    </row>
    <row r="625" spans="1:6">
      <c r="A625" s="88"/>
      <c r="F625" s="95"/>
    </row>
    <row r="626" spans="1:6">
      <c r="A626" s="88"/>
      <c r="F626" s="95"/>
    </row>
    <row r="627" spans="1:6">
      <c r="A627" s="88"/>
      <c r="F627" s="95"/>
    </row>
    <row r="628" spans="1:6">
      <c r="A628" s="88"/>
      <c r="F628" s="95"/>
    </row>
    <row r="629" spans="1:6">
      <c r="A629" s="88"/>
      <c r="F629" s="95"/>
    </row>
    <row r="630" spans="1:6">
      <c r="A630" s="88"/>
      <c r="F630" s="95"/>
    </row>
    <row r="631" spans="1:6">
      <c r="A631" s="88"/>
      <c r="F631" s="95"/>
    </row>
    <row r="632" spans="1:6">
      <c r="A632" s="88"/>
      <c r="F632" s="95"/>
    </row>
    <row r="633" spans="1:6">
      <c r="A633" s="88"/>
      <c r="F633" s="95"/>
    </row>
    <row r="634" spans="1:6">
      <c r="A634" s="88"/>
      <c r="F634" s="95"/>
    </row>
    <row r="635" spans="1:6">
      <c r="A635" s="88"/>
      <c r="F635" s="95"/>
    </row>
    <row r="636" spans="1:6">
      <c r="A636" s="88"/>
      <c r="F636" s="95"/>
    </row>
    <row r="637" spans="1:6">
      <c r="A637" s="88"/>
      <c r="F637" s="95"/>
    </row>
    <row r="638" spans="1:6">
      <c r="A638" s="88"/>
      <c r="F638" s="95"/>
    </row>
    <row r="639" spans="1:6">
      <c r="A639" s="88"/>
      <c r="F639" s="95"/>
    </row>
    <row r="640" spans="1:6">
      <c r="A640" s="88"/>
      <c r="F640" s="95"/>
    </row>
    <row r="641" spans="1:6">
      <c r="A641" s="88"/>
      <c r="F641" s="95"/>
    </row>
    <row r="642" spans="1:6">
      <c r="A642" s="88"/>
      <c r="F642" s="95"/>
    </row>
    <row r="643" spans="1:6">
      <c r="A643" s="88"/>
      <c r="F643" s="95"/>
    </row>
    <row r="644" spans="1:6">
      <c r="A644" s="88"/>
      <c r="F644" s="95"/>
    </row>
    <row r="645" spans="1:6">
      <c r="A645" s="88"/>
      <c r="F645" s="95"/>
    </row>
    <row r="646" spans="1:6">
      <c r="A646" s="88"/>
      <c r="F646" s="95"/>
    </row>
    <row r="647" spans="1:6">
      <c r="A647" s="88"/>
      <c r="F647" s="95"/>
    </row>
    <row r="648" spans="1:6">
      <c r="A648" s="88"/>
      <c r="F648" s="95"/>
    </row>
    <row r="649" spans="1:6">
      <c r="A649" s="88"/>
      <c r="F649" s="95"/>
    </row>
    <row r="650" spans="1:6">
      <c r="A650" s="88"/>
      <c r="F650" s="95"/>
    </row>
    <row r="651" spans="1:6">
      <c r="A651" s="88"/>
      <c r="F651" s="95"/>
    </row>
    <row r="652" spans="1:6">
      <c r="A652" s="88"/>
      <c r="F652" s="95"/>
    </row>
    <row r="653" spans="1:6">
      <c r="A653" s="88"/>
      <c r="F653" s="95"/>
    </row>
    <row r="654" spans="1:6">
      <c r="A654" s="88"/>
      <c r="F654" s="95"/>
    </row>
    <row r="655" spans="1:6">
      <c r="A655" s="88"/>
      <c r="F655" s="95"/>
    </row>
    <row r="656" spans="1:6">
      <c r="A656" s="88"/>
      <c r="F656" s="95"/>
    </row>
    <row r="657" spans="1:6">
      <c r="A657" s="88"/>
      <c r="F657" s="95"/>
    </row>
    <row r="658" spans="1:6">
      <c r="A658" s="88"/>
      <c r="F658" s="95"/>
    </row>
    <row r="659" spans="1:6">
      <c r="A659" s="88"/>
      <c r="F659" s="95"/>
    </row>
    <row r="660" spans="1:6">
      <c r="A660" s="88"/>
      <c r="F660" s="95"/>
    </row>
    <row r="661" spans="1:6">
      <c r="A661" s="88"/>
      <c r="F661" s="95"/>
    </row>
    <row r="662" spans="1:6">
      <c r="A662" s="88"/>
      <c r="F662" s="95"/>
    </row>
    <row r="663" spans="1:6">
      <c r="A663" s="88"/>
      <c r="F663" s="95"/>
    </row>
    <row r="664" spans="1:6">
      <c r="A664" s="88"/>
      <c r="F664" s="95"/>
    </row>
    <row r="665" spans="1:6">
      <c r="A665" s="88"/>
      <c r="F665" s="95"/>
    </row>
    <row r="666" spans="1:6">
      <c r="A666" s="88"/>
      <c r="F666" s="95"/>
    </row>
    <row r="667" spans="1:6">
      <c r="A667" s="88"/>
      <c r="F667" s="95"/>
    </row>
    <row r="668" spans="1:6">
      <c r="A668" s="88"/>
      <c r="F668" s="95"/>
    </row>
    <row r="669" spans="1:6">
      <c r="A669" s="88"/>
      <c r="F669" s="95"/>
    </row>
    <row r="670" spans="1:6">
      <c r="A670" s="88"/>
      <c r="F670" s="95"/>
    </row>
    <row r="671" spans="1:6">
      <c r="A671" s="88"/>
      <c r="F671" s="95"/>
    </row>
    <row r="672" spans="1:6">
      <c r="A672" s="88"/>
      <c r="F672" s="95"/>
    </row>
    <row r="673" spans="1:6">
      <c r="A673" s="88"/>
      <c r="F673" s="95"/>
    </row>
    <row r="674" spans="1:6">
      <c r="A674" s="88"/>
      <c r="F674" s="95"/>
    </row>
    <row r="675" spans="1:6">
      <c r="A675" s="88"/>
      <c r="F675" s="95"/>
    </row>
    <row r="676" spans="1:6">
      <c r="A676" s="88"/>
      <c r="F676" s="95"/>
    </row>
    <row r="677" spans="1:6">
      <c r="A677" s="88"/>
      <c r="F677" s="95"/>
    </row>
    <row r="678" spans="1:6">
      <c r="A678" s="88"/>
      <c r="F678" s="95"/>
    </row>
    <row r="679" spans="1:6">
      <c r="A679" s="88"/>
      <c r="F679" s="95"/>
    </row>
    <row r="680" spans="1:6">
      <c r="A680" s="88"/>
      <c r="F680" s="95"/>
    </row>
    <row r="681" spans="1:6">
      <c r="A681" s="88"/>
      <c r="F681" s="95"/>
    </row>
    <row r="682" spans="1:6">
      <c r="A682" s="88"/>
      <c r="F682" s="95"/>
    </row>
    <row r="683" spans="1:6">
      <c r="A683" s="88"/>
      <c r="F683" s="95"/>
    </row>
    <row r="684" spans="1:6">
      <c r="A684" s="88"/>
      <c r="F684" s="95"/>
    </row>
    <row r="685" spans="1:6">
      <c r="A685" s="88"/>
      <c r="F685" s="95"/>
    </row>
    <row r="686" spans="1:6">
      <c r="A686" s="88"/>
      <c r="F686" s="95"/>
    </row>
    <row r="687" spans="1:6">
      <c r="A687" s="88"/>
      <c r="F687" s="95"/>
    </row>
    <row r="688" spans="1:6">
      <c r="A688" s="88"/>
      <c r="F688" s="95"/>
    </row>
    <row r="689" spans="1:6">
      <c r="A689" s="88"/>
      <c r="F689" s="95"/>
    </row>
    <row r="690" spans="1:6">
      <c r="A690" s="88"/>
      <c r="F690" s="95"/>
    </row>
    <row r="691" spans="1:6">
      <c r="A691" s="88"/>
      <c r="F691" s="95"/>
    </row>
    <row r="692" spans="1:6">
      <c r="A692" s="88"/>
      <c r="F692" s="95"/>
    </row>
    <row r="693" spans="1:6">
      <c r="A693" s="88"/>
      <c r="F693" s="95"/>
    </row>
    <row r="694" spans="1:6">
      <c r="A694" s="88"/>
      <c r="F694" s="95"/>
    </row>
    <row r="695" spans="1:6">
      <c r="A695" s="88"/>
      <c r="F695" s="95"/>
    </row>
    <row r="696" spans="1:6">
      <c r="A696" s="88"/>
      <c r="F696" s="95"/>
    </row>
    <row r="697" spans="1:6">
      <c r="A697" s="88"/>
      <c r="F697" s="95"/>
    </row>
    <row r="698" spans="1:6">
      <c r="A698" s="88"/>
      <c r="F698" s="95"/>
    </row>
    <row r="699" spans="1:6">
      <c r="A699" s="88"/>
      <c r="F699" s="95"/>
    </row>
    <row r="700" spans="1:6">
      <c r="A700" s="88"/>
      <c r="F700" s="95"/>
    </row>
    <row r="701" spans="1:6">
      <c r="A701" s="88"/>
      <c r="F701" s="95"/>
    </row>
    <row r="702" spans="1:6">
      <c r="A702" s="88"/>
      <c r="F702" s="95"/>
    </row>
    <row r="703" spans="1:6">
      <c r="A703" s="88"/>
      <c r="F703" s="95"/>
    </row>
    <row r="704" spans="1:6">
      <c r="A704" s="88"/>
      <c r="F704" s="95"/>
    </row>
    <row r="705" spans="1:6">
      <c r="A705" s="88"/>
      <c r="F705" s="95"/>
    </row>
    <row r="706" spans="1:6">
      <c r="A706" s="88"/>
      <c r="F706" s="95"/>
    </row>
    <row r="707" spans="1:6">
      <c r="A707" s="88"/>
      <c r="F707" s="95"/>
    </row>
    <row r="708" spans="1:6">
      <c r="A708" s="88"/>
      <c r="F708" s="95"/>
    </row>
    <row r="709" spans="1:6">
      <c r="A709" s="88"/>
      <c r="F709" s="95"/>
    </row>
    <row r="710" spans="1:6">
      <c r="A710" s="88"/>
      <c r="F710" s="95"/>
    </row>
    <row r="711" spans="1:6">
      <c r="A711" s="88"/>
      <c r="F711" s="95"/>
    </row>
    <row r="712" spans="1:6">
      <c r="A712" s="88"/>
      <c r="F712" s="95"/>
    </row>
    <row r="713" spans="1:6">
      <c r="A713" s="88"/>
      <c r="F713" s="95"/>
    </row>
    <row r="714" spans="1:6">
      <c r="A714" s="88"/>
      <c r="F714" s="95"/>
    </row>
    <row r="715" spans="1:6">
      <c r="A715" s="88"/>
      <c r="F715" s="95"/>
    </row>
    <row r="716" spans="1:6">
      <c r="A716" s="88"/>
      <c r="F716" s="95"/>
    </row>
    <row r="717" spans="1:6">
      <c r="A717" s="88"/>
      <c r="F717" s="95"/>
    </row>
    <row r="718" spans="1:6">
      <c r="A718" s="88"/>
      <c r="F718" s="95"/>
    </row>
    <row r="719" spans="1:6">
      <c r="A719" s="88"/>
      <c r="F719" s="95"/>
    </row>
    <row r="720" spans="1:6">
      <c r="A720" s="88"/>
      <c r="F720" s="95"/>
    </row>
    <row r="721" spans="1:6">
      <c r="A721" s="88"/>
      <c r="F721" s="95"/>
    </row>
    <row r="722" spans="1:6">
      <c r="A722" s="88"/>
      <c r="F722" s="95"/>
    </row>
    <row r="723" spans="1:6">
      <c r="A723" s="88"/>
      <c r="F723" s="95"/>
    </row>
    <row r="724" spans="1:6">
      <c r="A724" s="88"/>
      <c r="F724" s="95"/>
    </row>
    <row r="725" spans="1:6">
      <c r="A725" s="88"/>
      <c r="F725" s="95"/>
    </row>
    <row r="726" spans="1:6">
      <c r="A726" s="88"/>
      <c r="F726" s="95"/>
    </row>
    <row r="727" spans="1:6">
      <c r="A727" s="88"/>
      <c r="F727" s="95"/>
    </row>
    <row r="728" spans="1:6">
      <c r="A728" s="88"/>
      <c r="F728" s="95"/>
    </row>
    <row r="729" spans="1:6">
      <c r="A729" s="88"/>
      <c r="F729" s="95"/>
    </row>
    <row r="730" spans="1:6">
      <c r="A730" s="88"/>
      <c r="F730" s="95"/>
    </row>
    <row r="731" spans="1:6">
      <c r="A731" s="88"/>
      <c r="F731" s="95"/>
    </row>
    <row r="732" spans="1:6">
      <c r="A732" s="88"/>
      <c r="F732" s="95"/>
    </row>
    <row r="733" spans="1:6">
      <c r="A733" s="88"/>
      <c r="F733" s="95"/>
    </row>
    <row r="734" spans="1:6">
      <c r="A734" s="88"/>
      <c r="F734" s="95"/>
    </row>
    <row r="735" spans="1:6">
      <c r="A735" s="88"/>
      <c r="F735" s="95"/>
    </row>
    <row r="736" spans="1:6">
      <c r="A736" s="88"/>
      <c r="F736" s="95"/>
    </row>
    <row r="737" spans="1:6">
      <c r="A737" s="88"/>
      <c r="F737" s="95"/>
    </row>
    <row r="738" spans="1:6">
      <c r="A738" s="88"/>
      <c r="F738" s="95"/>
    </row>
    <row r="739" spans="1:6">
      <c r="A739" s="88"/>
      <c r="F739" s="95"/>
    </row>
    <row r="740" spans="1:6">
      <c r="A740" s="88"/>
      <c r="F740" s="95"/>
    </row>
    <row r="741" spans="1:6">
      <c r="A741" s="88"/>
      <c r="F741" s="95"/>
    </row>
    <row r="742" spans="1:6">
      <c r="A742" s="88"/>
      <c r="F742" s="95"/>
    </row>
    <row r="743" spans="1:6">
      <c r="A743" s="88"/>
      <c r="F743" s="95"/>
    </row>
    <row r="744" spans="1:6">
      <c r="A744" s="88"/>
      <c r="F744" s="95"/>
    </row>
    <row r="745" spans="1:6">
      <c r="A745" s="88"/>
      <c r="F745" s="95"/>
    </row>
    <row r="746" spans="1:6">
      <c r="A746" s="88"/>
      <c r="F746" s="95"/>
    </row>
    <row r="747" spans="1:6">
      <c r="A747" s="88"/>
      <c r="F747" s="95"/>
    </row>
    <row r="748" spans="1:6">
      <c r="A748" s="88"/>
      <c r="F748" s="95"/>
    </row>
    <row r="749" spans="1:6">
      <c r="A749" s="88"/>
      <c r="F749" s="95"/>
    </row>
    <row r="750" spans="1:6">
      <c r="A750" s="88"/>
      <c r="F750" s="95"/>
    </row>
    <row r="751" spans="1:6">
      <c r="A751" s="88"/>
      <c r="F751" s="95"/>
    </row>
    <row r="752" spans="1:6">
      <c r="A752" s="88"/>
      <c r="F752" s="95"/>
    </row>
    <row r="753" spans="1:6">
      <c r="A753" s="88"/>
      <c r="F753" s="95"/>
    </row>
    <row r="754" spans="1:6">
      <c r="A754" s="88"/>
      <c r="F754" s="95"/>
    </row>
    <row r="755" spans="1:6">
      <c r="A755" s="88"/>
      <c r="F755" s="95"/>
    </row>
    <row r="756" spans="1:6">
      <c r="A756" s="88"/>
      <c r="F756" s="95"/>
    </row>
    <row r="757" spans="1:6">
      <c r="A757" s="88"/>
      <c r="F757" s="95"/>
    </row>
    <row r="758" spans="1:6">
      <c r="A758" s="88"/>
      <c r="F758" s="95"/>
    </row>
    <row r="759" spans="1:6">
      <c r="A759" s="88"/>
      <c r="F759" s="95"/>
    </row>
    <row r="760" spans="1:6">
      <c r="A760" s="88"/>
      <c r="F760" s="95"/>
    </row>
    <row r="761" spans="1:6">
      <c r="A761" s="88"/>
      <c r="F761" s="95"/>
    </row>
    <row r="762" spans="1:6">
      <c r="A762" s="88"/>
      <c r="F762" s="95"/>
    </row>
    <row r="763" spans="1:6">
      <c r="A763" s="88"/>
      <c r="F763" s="95"/>
    </row>
    <row r="764" spans="1:6">
      <c r="A764" s="88"/>
      <c r="F764" s="95"/>
    </row>
    <row r="765" spans="1:6">
      <c r="A765" s="88"/>
      <c r="F765" s="95"/>
    </row>
    <row r="766" spans="1:6">
      <c r="A766" s="88"/>
      <c r="F766" s="95"/>
    </row>
    <row r="767" spans="1:6">
      <c r="A767" s="88"/>
      <c r="F767" s="95"/>
    </row>
    <row r="768" spans="1:6">
      <c r="A768" s="88"/>
      <c r="F768" s="95"/>
    </row>
    <row r="769" spans="1:6">
      <c r="A769" s="88"/>
      <c r="F769" s="95"/>
    </row>
    <row r="770" spans="1:6">
      <c r="A770" s="88"/>
      <c r="F770" s="95"/>
    </row>
    <row r="771" spans="1:6">
      <c r="A771" s="88"/>
      <c r="F771" s="95"/>
    </row>
    <row r="772" spans="1:6">
      <c r="A772" s="88"/>
      <c r="F772" s="95"/>
    </row>
    <row r="773" spans="1:6">
      <c r="A773" s="88"/>
      <c r="F773" s="95"/>
    </row>
    <row r="774" spans="1:6">
      <c r="A774" s="88"/>
      <c r="F774" s="95"/>
    </row>
    <row r="775" spans="1:6">
      <c r="A775" s="88"/>
      <c r="F775" s="95"/>
    </row>
    <row r="776" spans="1:6">
      <c r="A776" s="88"/>
      <c r="F776" s="95"/>
    </row>
    <row r="777" spans="1:6">
      <c r="A777" s="88"/>
      <c r="F777" s="95"/>
    </row>
    <row r="778" spans="1:6">
      <c r="A778" s="88"/>
      <c r="F778" s="95"/>
    </row>
    <row r="779" spans="1:6">
      <c r="A779" s="88"/>
      <c r="F779" s="95"/>
    </row>
    <row r="780" spans="1:6">
      <c r="A780" s="88"/>
      <c r="F780" s="95"/>
    </row>
    <row r="781" spans="1:6">
      <c r="A781" s="88"/>
      <c r="F781" s="95"/>
    </row>
    <row r="782" spans="1:6">
      <c r="A782" s="88"/>
      <c r="F782" s="95"/>
    </row>
    <row r="783" spans="1:6">
      <c r="A783" s="88"/>
      <c r="F783" s="95"/>
    </row>
    <row r="784" spans="1:6">
      <c r="A784" s="88"/>
      <c r="F784" s="95"/>
    </row>
    <row r="785" spans="1:6">
      <c r="A785" s="88"/>
      <c r="F785" s="95"/>
    </row>
    <row r="786" spans="1:6">
      <c r="A786" s="88"/>
      <c r="F786" s="95"/>
    </row>
    <row r="787" spans="1:6">
      <c r="A787" s="88"/>
      <c r="F787" s="95"/>
    </row>
    <row r="788" spans="1:6">
      <c r="A788" s="88"/>
      <c r="F788" s="95"/>
    </row>
    <row r="789" spans="1:6">
      <c r="A789" s="88"/>
      <c r="F789" s="95"/>
    </row>
    <row r="790" spans="1:6">
      <c r="A790" s="88"/>
      <c r="F790" s="95"/>
    </row>
    <row r="791" spans="1:6">
      <c r="A791" s="88"/>
      <c r="F791" s="95"/>
    </row>
    <row r="792" spans="1:6">
      <c r="A792" s="88"/>
      <c r="F792" s="95"/>
    </row>
    <row r="793" spans="1:6">
      <c r="A793" s="88"/>
      <c r="F793" s="95"/>
    </row>
    <row r="794" spans="1:6">
      <c r="A794" s="88"/>
      <c r="F794" s="95"/>
    </row>
    <row r="795" spans="1:6">
      <c r="A795" s="88"/>
      <c r="F795" s="95"/>
    </row>
    <row r="796" spans="1:6">
      <c r="A796" s="88"/>
      <c r="F796" s="95"/>
    </row>
    <row r="797" spans="1:6">
      <c r="A797" s="88"/>
      <c r="F797" s="95"/>
    </row>
    <row r="798" spans="1:6">
      <c r="A798" s="88"/>
      <c r="F798" s="95"/>
    </row>
    <row r="799" spans="1:6">
      <c r="A799" s="88"/>
      <c r="F799" s="95"/>
    </row>
    <row r="800" spans="1:6">
      <c r="A800" s="88"/>
      <c r="F800" s="95"/>
    </row>
    <row r="801" spans="1:6">
      <c r="A801" s="88"/>
      <c r="F801" s="95"/>
    </row>
    <row r="802" spans="1:6">
      <c r="A802" s="88"/>
      <c r="F802" s="95"/>
    </row>
    <row r="803" spans="1:6">
      <c r="A803" s="88"/>
      <c r="F803" s="95"/>
    </row>
    <row r="804" spans="1:6">
      <c r="A804" s="88"/>
      <c r="F804" s="95"/>
    </row>
    <row r="805" spans="1:6">
      <c r="A805" s="88"/>
      <c r="F805" s="95"/>
    </row>
    <row r="806" spans="1:6">
      <c r="A806" s="88"/>
      <c r="F806" s="95"/>
    </row>
    <row r="807" spans="1:6">
      <c r="A807" s="88"/>
      <c r="F807" s="95"/>
    </row>
    <row r="808" spans="1:6">
      <c r="A808" s="88"/>
      <c r="F808" s="95"/>
    </row>
    <row r="809" spans="1:6">
      <c r="A809" s="88"/>
      <c r="F809" s="95"/>
    </row>
    <row r="810" spans="1:6">
      <c r="A810" s="88"/>
      <c r="F810" s="95"/>
    </row>
    <row r="811" spans="1:6">
      <c r="A811" s="88"/>
      <c r="F811" s="95"/>
    </row>
    <row r="812" spans="1:6">
      <c r="A812" s="88"/>
      <c r="F812" s="95"/>
    </row>
    <row r="813" spans="1:6">
      <c r="A813" s="88"/>
      <c r="F813" s="95"/>
    </row>
    <row r="814" spans="1:6">
      <c r="A814" s="88"/>
      <c r="F814" s="95"/>
    </row>
    <row r="815" spans="1:6">
      <c r="A815" s="88"/>
      <c r="F815" s="95"/>
    </row>
    <row r="816" spans="1:6">
      <c r="A816" s="88"/>
      <c r="F816" s="95"/>
    </row>
    <row r="817" spans="1:6">
      <c r="A817" s="88"/>
      <c r="F817" s="95"/>
    </row>
    <row r="818" spans="1:6">
      <c r="A818" s="88"/>
      <c r="F818" s="95"/>
    </row>
    <row r="819" spans="1:6">
      <c r="A819" s="88"/>
      <c r="F819" s="95"/>
    </row>
    <row r="820" spans="1:6">
      <c r="A820" s="88"/>
      <c r="F820" s="95"/>
    </row>
    <row r="821" spans="1:6">
      <c r="A821" s="88"/>
      <c r="F821" s="95"/>
    </row>
    <row r="822" spans="1:6">
      <c r="A822" s="88"/>
      <c r="F822" s="95"/>
    </row>
    <row r="823" spans="1:6">
      <c r="A823" s="88"/>
      <c r="F823" s="95"/>
    </row>
    <row r="824" spans="1:6">
      <c r="A824" s="88"/>
      <c r="F824" s="95"/>
    </row>
    <row r="825" spans="1:6">
      <c r="A825" s="88"/>
      <c r="F825" s="95"/>
    </row>
    <row r="826" spans="1:6">
      <c r="A826" s="88"/>
      <c r="F826" s="95"/>
    </row>
    <row r="827" spans="1:6">
      <c r="A827" s="88"/>
      <c r="F827" s="95"/>
    </row>
    <row r="828" spans="1:6">
      <c r="A828" s="88"/>
      <c r="F828" s="95"/>
    </row>
    <row r="829" spans="1:6">
      <c r="A829" s="88"/>
      <c r="F829" s="95"/>
    </row>
    <row r="830" spans="1:6">
      <c r="A830" s="88"/>
      <c r="F830" s="95"/>
    </row>
    <row r="831" spans="1:6">
      <c r="A831" s="88"/>
      <c r="F831" s="95"/>
    </row>
    <row r="832" spans="1:6">
      <c r="A832" s="88"/>
      <c r="F832" s="95"/>
    </row>
    <row r="833" spans="1:6">
      <c r="A833" s="88"/>
      <c r="F833" s="95"/>
    </row>
    <row r="834" spans="1:6">
      <c r="A834" s="88"/>
      <c r="F834" s="95"/>
    </row>
    <row r="835" spans="1:6">
      <c r="A835" s="88"/>
      <c r="F835" s="95"/>
    </row>
    <row r="836" spans="1:6">
      <c r="A836" s="88"/>
      <c r="F836" s="95"/>
    </row>
    <row r="837" spans="1:6">
      <c r="A837" s="88"/>
      <c r="F837" s="95"/>
    </row>
    <row r="838" spans="1:6">
      <c r="A838" s="88"/>
      <c r="F838" s="95"/>
    </row>
    <row r="839" spans="1:6">
      <c r="A839" s="88"/>
      <c r="F839" s="95"/>
    </row>
    <row r="840" spans="1:6">
      <c r="A840" s="88"/>
      <c r="F840" s="95"/>
    </row>
    <row r="841" spans="1:6">
      <c r="A841" s="88"/>
      <c r="F841" s="95"/>
    </row>
    <row r="842" spans="1:6">
      <c r="A842" s="88"/>
      <c r="F842" s="95"/>
    </row>
    <row r="843" spans="1:6">
      <c r="A843" s="88"/>
      <c r="F843" s="95"/>
    </row>
    <row r="844" spans="1:6">
      <c r="A844" s="88"/>
      <c r="F844" s="95"/>
    </row>
    <row r="845" spans="1:6">
      <c r="A845" s="88"/>
      <c r="F845" s="95"/>
    </row>
    <row r="846" spans="1:6">
      <c r="A846" s="88"/>
      <c r="F846" s="95"/>
    </row>
    <row r="847" spans="1:6">
      <c r="A847" s="88"/>
      <c r="F847" s="95"/>
    </row>
    <row r="848" spans="1:6">
      <c r="A848" s="88"/>
      <c r="F848" s="95"/>
    </row>
    <row r="849" spans="1:6">
      <c r="A849" s="88"/>
      <c r="F849" s="95"/>
    </row>
    <row r="850" spans="1:6">
      <c r="A850" s="88"/>
      <c r="F850" s="95"/>
    </row>
    <row r="851" spans="1:6">
      <c r="A851" s="88"/>
      <c r="F851" s="95"/>
    </row>
    <row r="852" spans="1:6">
      <c r="A852" s="88"/>
      <c r="F852" s="95"/>
    </row>
    <row r="853" spans="1:6">
      <c r="A853" s="88"/>
      <c r="F853" s="95"/>
    </row>
    <row r="854" spans="1:6">
      <c r="A854" s="88"/>
      <c r="F854" s="95"/>
    </row>
    <row r="855" spans="1:6">
      <c r="A855" s="88"/>
      <c r="F855" s="95"/>
    </row>
    <row r="856" spans="1:6">
      <c r="A856" s="88"/>
      <c r="F856" s="95"/>
    </row>
    <row r="857" spans="1:6">
      <c r="A857" s="88"/>
      <c r="F857" s="95"/>
    </row>
    <row r="858" spans="1:6">
      <c r="A858" s="88"/>
      <c r="F858" s="95"/>
    </row>
    <row r="859" spans="1:6">
      <c r="A859" s="88"/>
      <c r="F859" s="95"/>
    </row>
    <row r="860" spans="1:6">
      <c r="A860" s="88"/>
      <c r="F860" s="95"/>
    </row>
    <row r="861" spans="1:6">
      <c r="A861" s="88"/>
      <c r="F861" s="95"/>
    </row>
    <row r="862" spans="1:6">
      <c r="A862" s="88"/>
      <c r="F862" s="95"/>
    </row>
    <row r="863" spans="1:6">
      <c r="A863" s="88"/>
      <c r="F863" s="95"/>
    </row>
    <row r="864" spans="1:6">
      <c r="A864" s="88"/>
      <c r="F864" s="95"/>
    </row>
    <row r="865" spans="1:6">
      <c r="A865" s="88"/>
      <c r="F865" s="95"/>
    </row>
    <row r="866" spans="1:6">
      <c r="A866" s="88"/>
      <c r="F866" s="95"/>
    </row>
    <row r="867" spans="1:6">
      <c r="A867" s="88"/>
      <c r="F867" s="95"/>
    </row>
    <row r="868" spans="1:6">
      <c r="A868" s="88"/>
      <c r="F868" s="95"/>
    </row>
    <row r="869" spans="1:6">
      <c r="A869" s="88"/>
      <c r="F869" s="95"/>
    </row>
    <row r="870" spans="1:6">
      <c r="A870" s="88"/>
      <c r="F870" s="95"/>
    </row>
    <row r="871" spans="1:6">
      <c r="A871" s="88"/>
      <c r="F871" s="95"/>
    </row>
    <row r="872" spans="1:6">
      <c r="A872" s="88"/>
      <c r="F872" s="95"/>
    </row>
    <row r="873" spans="1:6">
      <c r="A873" s="88"/>
      <c r="F873" s="95"/>
    </row>
    <row r="874" spans="1:6">
      <c r="A874" s="88"/>
      <c r="F874" s="95"/>
    </row>
    <row r="875" spans="1:6">
      <c r="A875" s="88"/>
      <c r="F875" s="95"/>
    </row>
    <row r="876" spans="1:6">
      <c r="A876" s="88"/>
      <c r="F876" s="95"/>
    </row>
    <row r="877" spans="1:6">
      <c r="A877" s="88"/>
      <c r="F877" s="95"/>
    </row>
    <row r="878" spans="1:6">
      <c r="A878" s="88"/>
      <c r="F878" s="95"/>
    </row>
    <row r="879" spans="1:6">
      <c r="A879" s="88"/>
      <c r="F879" s="95"/>
    </row>
    <row r="880" spans="1:6">
      <c r="A880" s="88"/>
      <c r="F880" s="95"/>
    </row>
    <row r="881" spans="1:6">
      <c r="A881" s="88"/>
      <c r="F881" s="95"/>
    </row>
    <row r="882" spans="1:6">
      <c r="A882" s="88"/>
      <c r="F882" s="95"/>
    </row>
    <row r="883" spans="1:6">
      <c r="A883" s="88"/>
      <c r="F883" s="95"/>
    </row>
    <row r="884" spans="1:6">
      <c r="A884" s="88"/>
      <c r="F884" s="95"/>
    </row>
    <row r="885" spans="1:6">
      <c r="A885" s="88"/>
      <c r="F885" s="95"/>
    </row>
    <row r="886" spans="1:6">
      <c r="A886" s="88"/>
      <c r="F886" s="95"/>
    </row>
    <row r="887" spans="1:6">
      <c r="A887" s="88"/>
      <c r="F887" s="95"/>
    </row>
    <row r="888" spans="1:6">
      <c r="A888" s="88"/>
      <c r="F888" s="95"/>
    </row>
    <row r="889" spans="1:6">
      <c r="A889" s="88"/>
      <c r="F889" s="95"/>
    </row>
    <row r="890" spans="1:6">
      <c r="A890" s="88"/>
      <c r="F890" s="95"/>
    </row>
    <row r="891" spans="1:6">
      <c r="A891" s="88"/>
      <c r="F891" s="95"/>
    </row>
    <row r="892" spans="1:6">
      <c r="A892" s="88"/>
      <c r="F892" s="95"/>
    </row>
    <row r="893" spans="1:6">
      <c r="A893" s="88"/>
      <c r="F893" s="95"/>
    </row>
    <row r="894" spans="1:6">
      <c r="A894" s="88"/>
      <c r="F894" s="95"/>
    </row>
    <row r="895" spans="1:6">
      <c r="A895" s="88"/>
      <c r="F895" s="95"/>
    </row>
    <row r="896" spans="1:6">
      <c r="A896" s="88"/>
      <c r="F896" s="95"/>
    </row>
    <row r="897" spans="1:6">
      <c r="A897" s="88"/>
      <c r="F897" s="95"/>
    </row>
    <row r="898" spans="1:6">
      <c r="A898" s="88"/>
      <c r="F898" s="95"/>
    </row>
    <row r="899" spans="1:6">
      <c r="A899" s="88"/>
      <c r="F899" s="95"/>
    </row>
    <row r="900" spans="1:6">
      <c r="A900" s="88"/>
      <c r="F900" s="95"/>
    </row>
    <row r="901" spans="1:6">
      <c r="A901" s="88"/>
      <c r="F901" s="95"/>
    </row>
    <row r="902" spans="1:6">
      <c r="A902" s="88"/>
      <c r="F902" s="95"/>
    </row>
    <row r="903" spans="1:6">
      <c r="A903" s="88"/>
      <c r="F903" s="95"/>
    </row>
    <row r="904" spans="1:6">
      <c r="A904" s="88"/>
      <c r="F904" s="95"/>
    </row>
    <row r="905" spans="1:6">
      <c r="A905" s="88"/>
      <c r="F905" s="95"/>
    </row>
    <row r="906" spans="1:6">
      <c r="A906" s="88"/>
      <c r="F906" s="95"/>
    </row>
    <row r="907" spans="1:6">
      <c r="A907" s="88"/>
      <c r="F907" s="95"/>
    </row>
    <row r="908" spans="1:6">
      <c r="A908" s="88"/>
      <c r="F908" s="95"/>
    </row>
    <row r="909" spans="1:6">
      <c r="A909" s="88"/>
      <c r="F909" s="95"/>
    </row>
    <row r="910" spans="1:6">
      <c r="A910" s="88"/>
      <c r="F910" s="95"/>
    </row>
    <row r="911" spans="1:6">
      <c r="A911" s="88"/>
      <c r="F911" s="95"/>
    </row>
    <row r="912" spans="1:6">
      <c r="A912" s="88"/>
      <c r="F912" s="95"/>
    </row>
    <row r="913" spans="1:6">
      <c r="A913" s="88"/>
      <c r="F913" s="95"/>
    </row>
    <row r="914" spans="1:6">
      <c r="A914" s="88"/>
      <c r="F914" s="95"/>
    </row>
    <row r="915" spans="1:6">
      <c r="A915" s="88"/>
      <c r="F915" s="95"/>
    </row>
    <row r="916" spans="1:6">
      <c r="A916" s="88"/>
      <c r="F916" s="95"/>
    </row>
    <row r="917" spans="1:6">
      <c r="A917" s="88"/>
      <c r="F917" s="95"/>
    </row>
    <row r="918" spans="1:6">
      <c r="A918" s="88"/>
      <c r="F918" s="95"/>
    </row>
    <row r="919" spans="1:6">
      <c r="A919" s="88"/>
      <c r="F919" s="95"/>
    </row>
    <row r="920" spans="1:6">
      <c r="A920" s="88"/>
      <c r="F920" s="95"/>
    </row>
    <row r="921" spans="1:6">
      <c r="A921" s="88"/>
      <c r="F921" s="95"/>
    </row>
    <row r="922" spans="1:6">
      <c r="A922" s="88"/>
      <c r="F922" s="95"/>
    </row>
    <row r="923" spans="1:6">
      <c r="A923" s="88"/>
      <c r="F923" s="95"/>
    </row>
    <row r="924" spans="1:6">
      <c r="A924" s="88"/>
      <c r="F924" s="95"/>
    </row>
    <row r="925" spans="1:6">
      <c r="A925" s="88"/>
      <c r="F925" s="95"/>
    </row>
    <row r="926" spans="1:6">
      <c r="A926" s="88"/>
      <c r="F926" s="95"/>
    </row>
    <row r="927" spans="1:6">
      <c r="A927" s="88"/>
      <c r="F927" s="95"/>
    </row>
    <row r="928" spans="1:6">
      <c r="A928" s="88"/>
      <c r="F928" s="95"/>
    </row>
    <row r="929" spans="1:6">
      <c r="A929" s="88"/>
      <c r="F929" s="95"/>
    </row>
    <row r="930" spans="1:6">
      <c r="A930" s="88"/>
      <c r="F930" s="95"/>
    </row>
    <row r="931" spans="1:6">
      <c r="A931" s="88"/>
      <c r="F931" s="95"/>
    </row>
    <row r="932" spans="1:6">
      <c r="A932" s="88"/>
      <c r="F932" s="95"/>
    </row>
    <row r="933" spans="1:6">
      <c r="A933" s="88"/>
      <c r="F933" s="95"/>
    </row>
    <row r="934" spans="1:6">
      <c r="A934" s="88"/>
      <c r="F934" s="95"/>
    </row>
    <row r="935" spans="1:6">
      <c r="A935" s="88"/>
      <c r="F935" s="95"/>
    </row>
    <row r="936" spans="1:6">
      <c r="A936" s="88"/>
      <c r="F936" s="95"/>
    </row>
    <row r="937" spans="1:6">
      <c r="A937" s="88"/>
      <c r="F937" s="95"/>
    </row>
    <row r="938" spans="1:6">
      <c r="A938" s="88"/>
      <c r="F938" s="95"/>
    </row>
    <row r="939" spans="1:6">
      <c r="A939" s="88"/>
      <c r="F939" s="95"/>
    </row>
    <row r="940" spans="1:6">
      <c r="A940" s="88"/>
      <c r="F940" s="95"/>
    </row>
    <row r="941" spans="1:6">
      <c r="A941" s="88"/>
      <c r="F941" s="95"/>
    </row>
    <row r="942" spans="1:6">
      <c r="A942" s="88"/>
      <c r="F942" s="95"/>
    </row>
    <row r="943" spans="1:6">
      <c r="A943" s="88"/>
      <c r="F943" s="95"/>
    </row>
    <row r="944" spans="1:6">
      <c r="A944" s="88"/>
      <c r="F944" s="95"/>
    </row>
    <row r="945" spans="1:6">
      <c r="A945" s="88"/>
      <c r="F945" s="95"/>
    </row>
    <row r="946" spans="1:6">
      <c r="A946" s="88"/>
      <c r="F946" s="95"/>
    </row>
    <row r="947" spans="1:6">
      <c r="A947" s="88"/>
      <c r="F947" s="95"/>
    </row>
    <row r="948" spans="1:6">
      <c r="A948" s="88"/>
      <c r="F948" s="95"/>
    </row>
    <row r="949" spans="1:6">
      <c r="A949" s="88"/>
      <c r="F949" s="95"/>
    </row>
    <row r="950" spans="1:6">
      <c r="A950" s="88"/>
      <c r="F950" s="95"/>
    </row>
    <row r="951" spans="1:6">
      <c r="A951" s="88"/>
      <c r="F951" s="95"/>
    </row>
    <row r="952" spans="1:6">
      <c r="A952" s="88"/>
      <c r="F952" s="95"/>
    </row>
    <row r="953" spans="1:6">
      <c r="A953" s="88"/>
      <c r="F953" s="95"/>
    </row>
    <row r="954" spans="1:6">
      <c r="A954" s="88"/>
      <c r="F954" s="95"/>
    </row>
    <row r="955" spans="1:6">
      <c r="A955" s="88"/>
      <c r="F955" s="95"/>
    </row>
    <row r="956" spans="1:6">
      <c r="A956" s="88"/>
      <c r="F956" s="95"/>
    </row>
    <row r="957" spans="1:6">
      <c r="A957" s="88"/>
      <c r="F957" s="95"/>
    </row>
    <row r="958" spans="1:6">
      <c r="A958" s="88"/>
      <c r="F958" s="95"/>
    </row>
    <row r="959" spans="1:6">
      <c r="A959" s="88"/>
      <c r="F959" s="95"/>
    </row>
    <row r="960" spans="1:6">
      <c r="A960" s="88"/>
      <c r="F960" s="95"/>
    </row>
    <row r="961" spans="1:6">
      <c r="A961" s="88"/>
      <c r="F961" s="95"/>
    </row>
    <row r="962" spans="1:6">
      <c r="A962" s="88"/>
      <c r="F962" s="95"/>
    </row>
    <row r="963" spans="1:6">
      <c r="A963" s="88"/>
      <c r="F963" s="95"/>
    </row>
    <row r="964" spans="1:6">
      <c r="A964" s="88"/>
      <c r="F964" s="95"/>
    </row>
    <row r="965" spans="1:6">
      <c r="A965" s="88"/>
      <c r="F965" s="95"/>
    </row>
    <row r="966" spans="1:6">
      <c r="A966" s="88"/>
      <c r="F966" s="95"/>
    </row>
    <row r="967" spans="1:6">
      <c r="A967" s="88"/>
      <c r="F967" s="95"/>
    </row>
    <row r="968" spans="1:6">
      <c r="A968" s="88"/>
      <c r="F968" s="95"/>
    </row>
    <row r="969" spans="1:6">
      <c r="A969" s="88"/>
      <c r="F969" s="95"/>
    </row>
    <row r="970" spans="1:6">
      <c r="A970" s="88"/>
      <c r="F970" s="95"/>
    </row>
    <row r="971" spans="1:6">
      <c r="A971" s="88"/>
      <c r="F971" s="95"/>
    </row>
    <row r="972" spans="1:6">
      <c r="A972" s="88"/>
      <c r="F972" s="95"/>
    </row>
    <row r="973" spans="1:6">
      <c r="A973" s="88"/>
      <c r="F973" s="95"/>
    </row>
    <row r="974" spans="1:6">
      <c r="A974" s="88"/>
      <c r="F974" s="95"/>
    </row>
    <row r="975" spans="1:6">
      <c r="A975" s="88"/>
      <c r="F975" s="95"/>
    </row>
    <row r="976" spans="1:6">
      <c r="A976" s="88"/>
      <c r="F976" s="95"/>
    </row>
    <row r="977" spans="1:6">
      <c r="A977" s="88"/>
      <c r="F977" s="95"/>
    </row>
    <row r="978" spans="1:6">
      <c r="A978" s="88"/>
      <c r="F978" s="95"/>
    </row>
    <row r="979" spans="1:6">
      <c r="A979" s="88"/>
      <c r="F979" s="95"/>
    </row>
    <row r="980" spans="1:6">
      <c r="A980" s="88"/>
      <c r="F980" s="95"/>
    </row>
    <row r="981" spans="1:6">
      <c r="A981" s="88"/>
      <c r="F981" s="95"/>
    </row>
    <row r="982" spans="1:6">
      <c r="A982" s="88"/>
      <c r="F982" s="95"/>
    </row>
    <row r="983" spans="1:6">
      <c r="A983" s="88"/>
      <c r="F983" s="95"/>
    </row>
    <row r="984" spans="1:6">
      <c r="A984" s="88"/>
      <c r="F984" s="95"/>
    </row>
    <row r="985" spans="1:6">
      <c r="A985" s="88"/>
      <c r="F985" s="95"/>
    </row>
    <row r="986" spans="1:6">
      <c r="A986" s="88"/>
      <c r="F986" s="95"/>
    </row>
    <row r="987" spans="1:6">
      <c r="A987" s="88"/>
      <c r="F987" s="95"/>
    </row>
    <row r="988" spans="1:6">
      <c r="A988" s="88"/>
      <c r="F988" s="95"/>
    </row>
    <row r="989" spans="1:6">
      <c r="A989" s="88"/>
      <c r="F989" s="95"/>
    </row>
    <row r="990" spans="1:6">
      <c r="A990" s="88"/>
      <c r="F990" s="95"/>
    </row>
    <row r="991" spans="1:6">
      <c r="A991" s="88"/>
      <c r="F991" s="95"/>
    </row>
    <row r="992" spans="1:6">
      <c r="A992" s="88"/>
      <c r="F992" s="95"/>
    </row>
    <row r="993" spans="1:6">
      <c r="A993" s="88"/>
      <c r="F993" s="95"/>
    </row>
    <row r="994" spans="1:6">
      <c r="A994" s="88"/>
      <c r="F994" s="95"/>
    </row>
    <row r="995" spans="1:6">
      <c r="A995" s="88"/>
      <c r="F995" s="95"/>
    </row>
    <row r="996" spans="1:6">
      <c r="A996" s="88"/>
      <c r="F996" s="95"/>
    </row>
    <row r="997" spans="1:6">
      <c r="A997" s="88"/>
      <c r="F997" s="95"/>
    </row>
    <row r="998" spans="1:6">
      <c r="A998" s="88"/>
      <c r="F998" s="95"/>
    </row>
    <row r="999" spans="1:6">
      <c r="A999" s="88"/>
      <c r="F999" s="95"/>
    </row>
    <row r="1000" spans="1:6">
      <c r="A1000" s="88"/>
      <c r="F1000" s="95"/>
    </row>
    <row r="1001" spans="1:6">
      <c r="A1001" s="88"/>
      <c r="F1001" s="95"/>
    </row>
    <row r="1002" spans="1:6">
      <c r="A1002" s="88"/>
      <c r="F1002" s="95"/>
    </row>
    <row r="1003" spans="1:6">
      <c r="A1003" s="88"/>
      <c r="F1003" s="95"/>
    </row>
    <row r="1004" spans="1:6">
      <c r="A1004" s="88"/>
      <c r="F1004" s="95"/>
    </row>
    <row r="1005" spans="1:6">
      <c r="A1005" s="88"/>
      <c r="F1005" s="95"/>
    </row>
    <row r="1006" spans="1:6">
      <c r="A1006" s="88"/>
      <c r="F1006" s="95"/>
    </row>
    <row r="1007" spans="1:6">
      <c r="A1007" s="88"/>
      <c r="F1007" s="95"/>
    </row>
    <row r="1008" spans="1:6">
      <c r="A1008" s="88"/>
      <c r="F1008" s="95"/>
    </row>
    <row r="1009" spans="1:6">
      <c r="A1009" s="88"/>
      <c r="F1009" s="95"/>
    </row>
    <row r="1010" spans="1:6">
      <c r="A1010" s="88"/>
      <c r="F1010" s="95"/>
    </row>
    <row r="1011" spans="1:6">
      <c r="A1011" s="88"/>
      <c r="F1011" s="95"/>
    </row>
    <row r="1012" spans="1:6">
      <c r="A1012" s="88"/>
      <c r="F1012" s="95"/>
    </row>
    <row r="1013" spans="1:6">
      <c r="A1013" s="88"/>
      <c r="F1013" s="95"/>
    </row>
    <row r="1014" spans="1:6">
      <c r="A1014" s="88"/>
      <c r="F1014" s="95"/>
    </row>
    <row r="1015" spans="1:6">
      <c r="A1015" s="88"/>
      <c r="F1015" s="95"/>
    </row>
    <row r="1016" spans="1:6">
      <c r="A1016" s="88"/>
      <c r="F1016" s="95"/>
    </row>
    <row r="1017" spans="1:6">
      <c r="A1017" s="88"/>
      <c r="F1017" s="95"/>
    </row>
    <row r="1018" spans="1:6">
      <c r="A1018" s="88"/>
      <c r="F1018" s="95"/>
    </row>
    <row r="1019" spans="1:6">
      <c r="A1019" s="88"/>
      <c r="F1019" s="95"/>
    </row>
    <row r="1020" spans="1:6">
      <c r="A1020" s="88"/>
      <c r="F1020" s="95"/>
    </row>
    <row r="1021" spans="1:6">
      <c r="A1021" s="88"/>
      <c r="F1021" s="95"/>
    </row>
    <row r="1022" spans="1:6">
      <c r="A1022" s="88"/>
      <c r="F1022" s="95"/>
    </row>
    <row r="1023" spans="1:6">
      <c r="A1023" s="88"/>
      <c r="F1023" s="95"/>
    </row>
    <row r="1024" spans="1:6">
      <c r="A1024" s="88"/>
      <c r="F1024" s="95"/>
    </row>
    <row r="1025" spans="1:6">
      <c r="A1025" s="88"/>
      <c r="F1025" s="95"/>
    </row>
    <row r="1026" spans="1:6">
      <c r="A1026" s="88"/>
      <c r="F1026" s="95"/>
    </row>
    <row r="1027" spans="1:6">
      <c r="A1027" s="88"/>
      <c r="F1027" s="95"/>
    </row>
    <row r="1028" spans="1:6">
      <c r="A1028" s="88"/>
      <c r="F1028" s="95"/>
    </row>
    <row r="1029" spans="1:6">
      <c r="A1029" s="88"/>
      <c r="F1029" s="95"/>
    </row>
    <row r="1030" spans="1:6">
      <c r="A1030" s="88"/>
      <c r="F1030" s="95"/>
    </row>
    <row r="1031" spans="1:6">
      <c r="A1031" s="88"/>
      <c r="F1031" s="95"/>
    </row>
    <row r="1032" spans="1:6">
      <c r="A1032" s="88"/>
      <c r="F1032" s="95"/>
    </row>
    <row r="1033" spans="1:6">
      <c r="A1033" s="88"/>
      <c r="F1033" s="95"/>
    </row>
    <row r="1034" spans="1:6">
      <c r="A1034" s="88"/>
      <c r="F1034" s="95"/>
    </row>
    <row r="1035" spans="1:6">
      <c r="A1035" s="88"/>
      <c r="F1035" s="95"/>
    </row>
    <row r="1036" spans="1:6">
      <c r="A1036" s="88"/>
      <c r="F1036" s="95"/>
    </row>
    <row r="1037" spans="1:6">
      <c r="A1037" s="88"/>
      <c r="F1037" s="95"/>
    </row>
    <row r="1038" spans="1:6">
      <c r="A1038" s="88"/>
      <c r="F1038" s="95"/>
    </row>
    <row r="1039" spans="1:6">
      <c r="A1039" s="88"/>
      <c r="F1039" s="95"/>
    </row>
    <row r="1040" spans="1:6">
      <c r="A1040" s="88"/>
      <c r="F1040" s="95"/>
    </row>
    <row r="1041" spans="1:6">
      <c r="A1041" s="88"/>
      <c r="F1041" s="95"/>
    </row>
    <row r="1042" spans="1:6">
      <c r="A1042" s="88"/>
      <c r="F1042" s="95"/>
    </row>
    <row r="1043" spans="1:6">
      <c r="A1043" s="88"/>
      <c r="F1043" s="95"/>
    </row>
    <row r="1044" spans="1:6">
      <c r="A1044" s="88"/>
      <c r="F1044" s="95"/>
    </row>
    <row r="1045" spans="1:6">
      <c r="A1045" s="88"/>
      <c r="F1045" s="95"/>
    </row>
    <row r="1046" spans="1:6">
      <c r="A1046" s="88"/>
      <c r="F1046" s="95"/>
    </row>
    <row r="1047" spans="1:6">
      <c r="A1047" s="88"/>
      <c r="F1047" s="95"/>
    </row>
    <row r="1048" spans="1:6">
      <c r="A1048" s="88"/>
      <c r="F1048" s="95"/>
    </row>
    <row r="1049" spans="1:6">
      <c r="A1049" s="88"/>
      <c r="F1049" s="95"/>
    </row>
    <row r="1050" spans="1:6">
      <c r="A1050" s="88"/>
      <c r="F1050" s="95"/>
    </row>
    <row r="1051" spans="1:6">
      <c r="A1051" s="88"/>
      <c r="F1051" s="95"/>
    </row>
    <row r="1052" spans="1:6">
      <c r="A1052" s="88"/>
      <c r="F1052" s="95"/>
    </row>
    <row r="1053" spans="1:6">
      <c r="A1053" s="88"/>
      <c r="F1053" s="95"/>
    </row>
    <row r="1054" spans="1:6">
      <c r="A1054" s="88"/>
      <c r="F1054" s="95"/>
    </row>
    <row r="1055" spans="1:6">
      <c r="A1055" s="88"/>
      <c r="F1055" s="95"/>
    </row>
    <row r="1056" spans="1:6">
      <c r="A1056" s="88"/>
      <c r="F1056" s="95"/>
    </row>
    <row r="1057" spans="1:6">
      <c r="A1057" s="88"/>
      <c r="F1057" s="95"/>
    </row>
    <row r="1058" spans="1:6">
      <c r="A1058" s="88"/>
      <c r="F1058" s="95"/>
    </row>
    <row r="1059" spans="1:6">
      <c r="A1059" s="88"/>
      <c r="F1059" s="95"/>
    </row>
    <row r="1060" spans="1:6">
      <c r="A1060" s="88"/>
      <c r="F1060" s="95"/>
    </row>
    <row r="1061" spans="1:6">
      <c r="A1061" s="88"/>
      <c r="F1061" s="95"/>
    </row>
    <row r="1062" spans="1:6">
      <c r="A1062" s="88"/>
      <c r="F1062" s="95"/>
    </row>
    <row r="1063" spans="1:6">
      <c r="A1063" s="88"/>
      <c r="F1063" s="95"/>
    </row>
    <row r="1064" spans="1:6">
      <c r="A1064" s="88"/>
      <c r="F1064" s="95"/>
    </row>
    <row r="1065" spans="1:6">
      <c r="A1065" s="88"/>
      <c r="F1065" s="95"/>
    </row>
    <row r="1066" spans="1:6">
      <c r="A1066" s="88"/>
      <c r="F1066" s="95"/>
    </row>
    <row r="1067" spans="1:6">
      <c r="A1067" s="88"/>
      <c r="F1067" s="95"/>
    </row>
    <row r="1068" spans="1:6">
      <c r="A1068" s="88"/>
      <c r="F1068" s="95"/>
    </row>
    <row r="1069" spans="1:6">
      <c r="A1069" s="88"/>
      <c r="F1069" s="95"/>
    </row>
    <row r="1070" spans="1:6">
      <c r="A1070" s="88"/>
      <c r="F1070" s="95"/>
    </row>
    <row r="1071" spans="1:6">
      <c r="A1071" s="88"/>
      <c r="F1071" s="95"/>
    </row>
    <row r="1072" spans="1:6">
      <c r="A1072" s="88"/>
      <c r="F1072" s="95"/>
    </row>
    <row r="1073" spans="1:6">
      <c r="A1073" s="88"/>
      <c r="F1073" s="95"/>
    </row>
    <row r="1074" spans="1:6">
      <c r="A1074" s="88"/>
      <c r="F1074" s="95"/>
    </row>
    <row r="1075" spans="1:6">
      <c r="A1075" s="88"/>
      <c r="F1075" s="95"/>
    </row>
    <row r="1076" spans="1:6">
      <c r="A1076" s="88"/>
      <c r="F1076" s="95"/>
    </row>
    <row r="1077" spans="1:6">
      <c r="A1077" s="88"/>
      <c r="F1077" s="95"/>
    </row>
    <row r="1078" spans="1:6">
      <c r="A1078" s="88"/>
      <c r="F1078" s="95"/>
    </row>
    <row r="1079" spans="1:6">
      <c r="A1079" s="88"/>
      <c r="F1079" s="95"/>
    </row>
    <row r="1080" spans="1:6">
      <c r="A1080" s="88"/>
      <c r="F1080" s="95"/>
    </row>
    <row r="1081" spans="1:6">
      <c r="A1081" s="88"/>
      <c r="F1081" s="95"/>
    </row>
    <row r="1082" spans="1:6">
      <c r="A1082" s="88"/>
      <c r="F1082" s="95"/>
    </row>
    <row r="1083" spans="1:6">
      <c r="A1083" s="88"/>
      <c r="F1083" s="95"/>
    </row>
    <row r="1084" spans="1:6">
      <c r="A1084" s="88"/>
      <c r="F1084" s="95"/>
    </row>
    <row r="1085" spans="1:6">
      <c r="A1085" s="88"/>
      <c r="F1085" s="95"/>
    </row>
    <row r="1086" spans="1:6">
      <c r="A1086" s="88"/>
      <c r="F1086" s="95"/>
    </row>
    <row r="1087" spans="1:6">
      <c r="A1087" s="88"/>
      <c r="F1087" s="95"/>
    </row>
    <row r="1088" spans="1:6">
      <c r="A1088" s="88"/>
      <c r="F1088" s="95"/>
    </row>
    <row r="1089" spans="1:6">
      <c r="A1089" s="88"/>
      <c r="F1089" s="95"/>
    </row>
    <row r="1090" spans="1:6">
      <c r="A1090" s="88"/>
      <c r="F1090" s="95"/>
    </row>
    <row r="1091" spans="1:6">
      <c r="A1091" s="88"/>
      <c r="F1091" s="95"/>
    </row>
    <row r="1092" spans="1:6">
      <c r="A1092" s="88"/>
      <c r="F1092" s="95"/>
    </row>
    <row r="1093" spans="1:6">
      <c r="A1093" s="88"/>
      <c r="F1093" s="95"/>
    </row>
    <row r="1094" spans="1:6">
      <c r="A1094" s="88"/>
      <c r="F1094" s="95"/>
    </row>
    <row r="1095" spans="1:6">
      <c r="A1095" s="88"/>
      <c r="F1095" s="95"/>
    </row>
    <row r="1096" spans="1:6">
      <c r="A1096" s="88"/>
      <c r="F1096" s="95"/>
    </row>
    <row r="1097" spans="1:6">
      <c r="A1097" s="88"/>
      <c r="F1097" s="95"/>
    </row>
    <row r="1098" spans="1:6">
      <c r="A1098" s="88"/>
      <c r="F1098" s="95"/>
    </row>
    <row r="1099" spans="1:6">
      <c r="A1099" s="88"/>
      <c r="F1099" s="95"/>
    </row>
    <row r="1100" spans="1:6">
      <c r="A1100" s="88"/>
      <c r="F1100" s="95"/>
    </row>
    <row r="1101" spans="1:6">
      <c r="A1101" s="88"/>
      <c r="F1101" s="95"/>
    </row>
    <row r="1102" spans="1:6">
      <c r="A1102" s="88"/>
      <c r="F1102" s="95"/>
    </row>
    <row r="1103" spans="1:6">
      <c r="A1103" s="88"/>
      <c r="F1103" s="95"/>
    </row>
    <row r="1104" spans="1:6">
      <c r="A1104" s="88"/>
      <c r="F1104" s="95"/>
    </row>
    <row r="1105" spans="1:6">
      <c r="A1105" s="88"/>
      <c r="F1105" s="95"/>
    </row>
    <row r="1106" spans="1:6">
      <c r="A1106" s="88"/>
      <c r="F1106" s="95"/>
    </row>
    <row r="1107" spans="1:6">
      <c r="A1107" s="88"/>
      <c r="F1107" s="95"/>
    </row>
    <row r="1108" spans="1:6">
      <c r="A1108" s="88"/>
      <c r="F1108" s="95"/>
    </row>
    <row r="1109" spans="1:6">
      <c r="A1109" s="88"/>
      <c r="F1109" s="95"/>
    </row>
    <row r="1110" spans="1:6">
      <c r="A1110" s="88"/>
      <c r="F1110" s="95"/>
    </row>
    <row r="1111" spans="1:6">
      <c r="A1111" s="88"/>
      <c r="F1111" s="95"/>
    </row>
    <row r="1112" spans="1:6">
      <c r="A1112" s="88"/>
      <c r="F1112" s="95"/>
    </row>
    <row r="1113" spans="1:6">
      <c r="A1113" s="88"/>
      <c r="F1113" s="95"/>
    </row>
    <row r="1114" spans="1:6">
      <c r="A1114" s="88"/>
      <c r="F1114" s="95"/>
    </row>
    <row r="1115" spans="1:6">
      <c r="A1115" s="88"/>
      <c r="F1115" s="95"/>
    </row>
    <row r="1116" spans="1:6">
      <c r="A1116" s="88"/>
      <c r="F1116" s="95"/>
    </row>
    <row r="1117" spans="1:6">
      <c r="A1117" s="88"/>
      <c r="F1117" s="95"/>
    </row>
    <row r="1118" spans="1:6">
      <c r="A1118" s="88"/>
      <c r="F1118" s="95"/>
    </row>
    <row r="1119" spans="1:6">
      <c r="A1119" s="88"/>
      <c r="F1119" s="95"/>
    </row>
    <row r="1120" spans="1:6">
      <c r="A1120" s="88"/>
      <c r="F1120" s="95"/>
    </row>
    <row r="1121" spans="1:6">
      <c r="A1121" s="88"/>
      <c r="F1121" s="95"/>
    </row>
    <row r="1122" spans="1:6">
      <c r="A1122" s="88"/>
      <c r="F1122" s="95"/>
    </row>
    <row r="1123" spans="1:6">
      <c r="A1123" s="88"/>
      <c r="F1123" s="95"/>
    </row>
    <row r="1124" spans="1:6">
      <c r="A1124" s="88"/>
      <c r="F1124" s="95"/>
    </row>
    <row r="1125" spans="1:6">
      <c r="A1125" s="88"/>
      <c r="F1125" s="95"/>
    </row>
    <row r="1126" spans="1:6">
      <c r="A1126" s="88"/>
      <c r="F1126" s="95"/>
    </row>
    <row r="1127" spans="1:6">
      <c r="A1127" s="88"/>
      <c r="F1127" s="95"/>
    </row>
    <row r="1128" spans="1:6">
      <c r="A1128" s="88"/>
      <c r="F1128" s="95"/>
    </row>
    <row r="1129" spans="1:6">
      <c r="A1129" s="88"/>
      <c r="F1129" s="95"/>
    </row>
    <row r="1130" spans="1:6">
      <c r="A1130" s="88"/>
      <c r="F1130" s="95"/>
    </row>
    <row r="1131" spans="1:6">
      <c r="A1131" s="88"/>
      <c r="F1131" s="95"/>
    </row>
    <row r="1132" spans="1:6">
      <c r="A1132" s="88"/>
      <c r="F1132" s="95"/>
    </row>
    <row r="1133" spans="1:6">
      <c r="A1133" s="88"/>
      <c r="F1133" s="95"/>
    </row>
    <row r="1134" spans="1:6">
      <c r="A1134" s="88"/>
      <c r="F1134" s="95"/>
    </row>
    <row r="1135" spans="1:6">
      <c r="A1135" s="88"/>
      <c r="F1135" s="95"/>
    </row>
    <row r="1136" spans="1:6">
      <c r="A1136" s="88"/>
      <c r="F1136" s="95"/>
    </row>
    <row r="1137" spans="1:6">
      <c r="A1137" s="88"/>
      <c r="F1137" s="95"/>
    </row>
    <row r="1138" spans="1:6">
      <c r="A1138" s="88"/>
      <c r="F1138" s="95"/>
    </row>
    <row r="1139" spans="1:6">
      <c r="A1139" s="88"/>
      <c r="F1139" s="95"/>
    </row>
    <row r="1140" spans="1:6">
      <c r="A1140" s="88"/>
      <c r="F1140" s="95"/>
    </row>
    <row r="1141" spans="1:6">
      <c r="A1141" s="88"/>
      <c r="F1141" s="95"/>
    </row>
    <row r="1142" spans="1:6">
      <c r="A1142" s="88"/>
      <c r="F1142" s="95"/>
    </row>
    <row r="1143" spans="1:6">
      <c r="A1143" s="88"/>
      <c r="F1143" s="95"/>
    </row>
    <row r="1144" spans="1:6">
      <c r="A1144" s="88"/>
      <c r="F1144" s="95"/>
    </row>
    <row r="1145" spans="1:6">
      <c r="A1145" s="88"/>
      <c r="F1145" s="95"/>
    </row>
    <row r="1146" spans="1:6">
      <c r="A1146" s="88"/>
      <c r="F1146" s="95"/>
    </row>
    <row r="1147" spans="1:6">
      <c r="A1147" s="88"/>
      <c r="F1147" s="95"/>
    </row>
    <row r="1148" spans="1:6">
      <c r="A1148" s="88"/>
      <c r="F1148" s="95"/>
    </row>
    <row r="1149" spans="1:6">
      <c r="A1149" s="88"/>
      <c r="F1149" s="95"/>
    </row>
    <row r="1150" spans="1:6">
      <c r="A1150" s="88"/>
      <c r="F1150" s="95"/>
    </row>
    <row r="1151" spans="1:6">
      <c r="A1151" s="88"/>
      <c r="F1151" s="95"/>
    </row>
    <row r="1152" spans="1:6">
      <c r="A1152" s="88"/>
      <c r="F1152" s="95"/>
    </row>
    <row r="1153" spans="1:6">
      <c r="A1153" s="88"/>
      <c r="F1153" s="95"/>
    </row>
    <row r="1154" spans="1:6">
      <c r="A1154" s="88"/>
      <c r="F1154" s="95"/>
    </row>
    <row r="1155" spans="1:6">
      <c r="A1155" s="88"/>
      <c r="F1155" s="95"/>
    </row>
    <row r="1156" spans="1:6">
      <c r="A1156" s="88"/>
      <c r="F1156" s="95"/>
    </row>
    <row r="1157" spans="1:6">
      <c r="A1157" s="88"/>
      <c r="F1157" s="95"/>
    </row>
    <row r="1158" spans="1:6">
      <c r="A1158" s="88"/>
      <c r="F1158" s="95"/>
    </row>
    <row r="1159" spans="1:6">
      <c r="A1159" s="88"/>
      <c r="F1159" s="95"/>
    </row>
    <row r="1160" spans="1:6">
      <c r="A1160" s="88"/>
      <c r="F1160" s="95"/>
    </row>
    <row r="1161" spans="1:6">
      <c r="A1161" s="88"/>
      <c r="F1161" s="95"/>
    </row>
    <row r="1162" spans="1:6">
      <c r="A1162" s="88"/>
      <c r="F1162" s="95"/>
    </row>
    <row r="1163" spans="1:6">
      <c r="A1163" s="88"/>
      <c r="F1163" s="95"/>
    </row>
    <row r="1164" spans="1:6">
      <c r="A1164" s="88"/>
      <c r="F1164" s="95"/>
    </row>
    <row r="1165" spans="1:6">
      <c r="A1165" s="88"/>
      <c r="F1165" s="95"/>
    </row>
    <row r="1166" spans="1:6">
      <c r="A1166" s="88"/>
      <c r="F1166" s="95"/>
    </row>
    <row r="1167" spans="1:6">
      <c r="A1167" s="88"/>
      <c r="F1167" s="95"/>
    </row>
    <row r="1168" spans="1:6">
      <c r="A1168" s="88"/>
      <c r="F1168" s="95"/>
    </row>
    <row r="1169" spans="1:6">
      <c r="A1169" s="88"/>
      <c r="F1169" s="95"/>
    </row>
    <row r="1170" spans="1:6">
      <c r="A1170" s="88"/>
      <c r="F1170" s="95"/>
    </row>
    <row r="1171" spans="1:6">
      <c r="A1171" s="88"/>
      <c r="F1171" s="95"/>
    </row>
    <row r="1172" spans="1:6">
      <c r="A1172" s="88"/>
      <c r="F1172" s="95"/>
    </row>
    <row r="1173" spans="1:6">
      <c r="A1173" s="88"/>
      <c r="F1173" s="95"/>
    </row>
    <row r="1174" spans="1:6">
      <c r="A1174" s="88"/>
      <c r="F1174" s="95"/>
    </row>
    <row r="1175" spans="1:6">
      <c r="A1175" s="88"/>
      <c r="F1175" s="95"/>
    </row>
    <row r="1176" spans="1:6">
      <c r="A1176" s="88"/>
      <c r="F1176" s="95"/>
    </row>
    <row r="1177" spans="1:6">
      <c r="A1177" s="88"/>
      <c r="F1177" s="95"/>
    </row>
    <row r="1178" spans="1:6">
      <c r="A1178" s="88"/>
      <c r="F1178" s="95"/>
    </row>
    <row r="1179" spans="1:6">
      <c r="A1179" s="88"/>
      <c r="F1179" s="95"/>
    </row>
    <row r="1180" spans="1:6">
      <c r="A1180" s="88"/>
      <c r="F1180" s="95"/>
    </row>
    <row r="1181" spans="1:6">
      <c r="A1181" s="88"/>
      <c r="F1181" s="95"/>
    </row>
    <row r="1182" spans="1:6">
      <c r="A1182" s="88"/>
      <c r="F1182" s="95"/>
    </row>
    <row r="1183" spans="1:6">
      <c r="A1183" s="88"/>
      <c r="F1183" s="95"/>
    </row>
    <row r="1184" spans="1:6">
      <c r="A1184" s="88"/>
      <c r="F1184" s="95"/>
    </row>
    <row r="1185" spans="1:6">
      <c r="A1185" s="88"/>
      <c r="F1185" s="95"/>
    </row>
    <row r="1186" spans="1:6">
      <c r="A1186" s="88"/>
      <c r="F1186" s="95"/>
    </row>
    <row r="1187" spans="1:6">
      <c r="A1187" s="88"/>
      <c r="F1187" s="95"/>
    </row>
    <row r="1188" spans="1:6">
      <c r="A1188" s="88"/>
      <c r="F1188" s="95"/>
    </row>
    <row r="1189" spans="1:6">
      <c r="A1189" s="88"/>
      <c r="F1189" s="95"/>
    </row>
    <row r="1190" spans="1:6">
      <c r="A1190" s="88"/>
      <c r="F1190" s="95"/>
    </row>
    <row r="1191" spans="1:6">
      <c r="A1191" s="88"/>
      <c r="F1191" s="95"/>
    </row>
    <row r="1192" spans="1:6">
      <c r="A1192" s="88"/>
      <c r="F1192" s="95"/>
    </row>
    <row r="1193" spans="1:6">
      <c r="A1193" s="88"/>
      <c r="F1193" s="95"/>
    </row>
    <row r="1194" spans="1:6">
      <c r="A1194" s="88"/>
      <c r="F1194" s="95"/>
    </row>
  </sheetData>
  <sheetProtection algorithmName="SHA-512" hashValue="OtTSPwwld3SMM7vw4dzcnu++aCcTtrwMUOnQuOQOjM5C2upBoUh2h99WJY11uV+uhzXBgpIF1d5UEEacmgUWwg==" saltValue="CflSwqqBBRXMZ+lx8Sjozw==" spinCount="100000" sheet="1" objects="1" scenarios="1"/>
  <dataConsolidate/>
  <mergeCells count="118">
    <mergeCell ref="C352:F352"/>
    <mergeCell ref="C355:F355"/>
    <mergeCell ref="C313:F313"/>
    <mergeCell ref="C334:F334"/>
    <mergeCell ref="C346:F346"/>
    <mergeCell ref="C349:F349"/>
    <mergeCell ref="C327:F328"/>
    <mergeCell ref="C331:F331"/>
    <mergeCell ref="C336:F337"/>
    <mergeCell ref="C340:F340"/>
    <mergeCell ref="C345:F345"/>
    <mergeCell ref="C324:F324"/>
    <mergeCell ref="C187:F187"/>
    <mergeCell ref="C194:F194"/>
    <mergeCell ref="C197:F197"/>
    <mergeCell ref="C190:F191"/>
    <mergeCell ref="C312:F312"/>
    <mergeCell ref="C207:F207"/>
    <mergeCell ref="C210:F210"/>
    <mergeCell ref="C213:F213"/>
    <mergeCell ref="C258:F258"/>
    <mergeCell ref="C260:F260"/>
    <mergeCell ref="C263:F263"/>
    <mergeCell ref="C266:F266"/>
    <mergeCell ref="C268:F268"/>
    <mergeCell ref="C270:F270"/>
    <mergeCell ref="C273:F273"/>
    <mergeCell ref="C229:F229"/>
    <mergeCell ref="C232:F232"/>
    <mergeCell ref="C235:F235"/>
    <mergeCell ref="C238:F238"/>
    <mergeCell ref="C221:F221"/>
    <mergeCell ref="C222:F223"/>
    <mergeCell ref="C226:F226"/>
    <mergeCell ref="C200:F200"/>
    <mergeCell ref="C203:F204"/>
    <mergeCell ref="C65:F65"/>
    <mergeCell ref="C68:F68"/>
    <mergeCell ref="C71:F71"/>
    <mergeCell ref="C51:F51"/>
    <mergeCell ref="C54:F56"/>
    <mergeCell ref="C74:F75"/>
    <mergeCell ref="C146:F146"/>
    <mergeCell ref="C87:F87"/>
    <mergeCell ref="C97:F97"/>
    <mergeCell ref="C114:F114"/>
    <mergeCell ref="C119:F119"/>
    <mergeCell ref="C122:F122"/>
    <mergeCell ref="C125:F125"/>
    <mergeCell ref="C131:F131"/>
    <mergeCell ref="C134:F134"/>
    <mergeCell ref="C137:F137"/>
    <mergeCell ref="C140:F140"/>
    <mergeCell ref="C143:F143"/>
    <mergeCell ref="C105:F105"/>
    <mergeCell ref="C108:F108"/>
    <mergeCell ref="C110:F110"/>
    <mergeCell ref="C115:F115"/>
    <mergeCell ref="C116:F116"/>
    <mergeCell ref="C128:F129"/>
    <mergeCell ref="C154:F154"/>
    <mergeCell ref="C157:F157"/>
    <mergeCell ref="C160:F160"/>
    <mergeCell ref="C167:F167"/>
    <mergeCell ref="C170:F170"/>
    <mergeCell ref="C173:F173"/>
    <mergeCell ref="C33:F33"/>
    <mergeCell ref="C2:F2"/>
    <mergeCell ref="C4:F4"/>
    <mergeCell ref="C6:F6"/>
    <mergeCell ref="C9:F9"/>
    <mergeCell ref="C12:F12"/>
    <mergeCell ref="C14:F14"/>
    <mergeCell ref="C21:F21"/>
    <mergeCell ref="C24:F24"/>
    <mergeCell ref="C27:F27"/>
    <mergeCell ref="C30:F30"/>
    <mergeCell ref="C17:F18"/>
    <mergeCell ref="C36:F36"/>
    <mergeCell ref="C39:F39"/>
    <mergeCell ref="C45:F45"/>
    <mergeCell ref="C48:F48"/>
    <mergeCell ref="C59:F59"/>
    <mergeCell ref="C62:F62"/>
    <mergeCell ref="C294:F294"/>
    <mergeCell ref="C297:F297"/>
    <mergeCell ref="C299:F299"/>
    <mergeCell ref="C302:F302"/>
    <mergeCell ref="C305:F305"/>
    <mergeCell ref="C279:F280"/>
    <mergeCell ref="C283:F283"/>
    <mergeCell ref="C286:F286"/>
    <mergeCell ref="C288:F288"/>
    <mergeCell ref="C291:F291"/>
    <mergeCell ref="C216:F216"/>
    <mergeCell ref="C181:F181"/>
    <mergeCell ref="C184:F184"/>
    <mergeCell ref="C278:F278"/>
    <mergeCell ref="C44:F44"/>
    <mergeCell ref="C308:F308"/>
    <mergeCell ref="C310:F310"/>
    <mergeCell ref="C318:F318"/>
    <mergeCell ref="C321:F322"/>
    <mergeCell ref="C241:F241"/>
    <mergeCell ref="C244:F245"/>
    <mergeCell ref="C248:F248"/>
    <mergeCell ref="C251:F252"/>
    <mergeCell ref="C255:F255"/>
    <mergeCell ref="C149:F151"/>
    <mergeCell ref="C163:F164"/>
    <mergeCell ref="C176:F178"/>
    <mergeCell ref="C78:F78"/>
    <mergeCell ref="C90:F91"/>
    <mergeCell ref="C94:F94"/>
    <mergeCell ref="C99:F99"/>
    <mergeCell ref="C102:F102"/>
    <mergeCell ref="C84:F84"/>
    <mergeCell ref="C81:F81"/>
  </mergeCells>
  <pageMargins left="0.98425196850393704" right="0.59055118110236227" top="0.94488188976377963" bottom="0.94488188976377963" header="0.59055118110236227" footer="0.55118110236220474"/>
  <pageSetup paperSize="9" scale="65" orientation="portrait" r:id="rId1"/>
  <headerFooter alignWithMargins="0">
    <oddHeader>&amp;L&amp;"-,Bold"&amp;11OPĆINA ČAVLE
&amp;R&amp;"-,Bold"&amp;11SANACIJA POSTOJEĆE  OBORINSKE ODVODNJE U ULICI RAKOVO SELO</oddHeader>
    <oddFooter>&amp;L&amp;"-,Podebljano"
&amp;R&amp;"-,Podebljano"&amp;11
&amp;P</oddFooter>
  </headerFooter>
  <rowBreaks count="5" manualBreakCount="5">
    <brk id="43" max="16383" man="1"/>
    <brk id="113" max="16383" man="1"/>
    <brk id="220" max="16383" man="1"/>
    <brk id="277" max="16383" man="1"/>
    <brk id="344" max="16383" man="1"/>
  </rowBreaks>
  <ignoredErrors>
    <ignoredError sqref="F11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5" tint="0.39997558519241921"/>
  </sheetPr>
  <dimension ref="A1:H138"/>
  <sheetViews>
    <sheetView showGridLines="0" view="pageBreakPreview" zoomScale="85" zoomScaleNormal="75" zoomScaleSheetLayoutView="85" zoomScalePageLayoutView="70" workbookViewId="0">
      <selection activeCell="H20" sqref="H20"/>
    </sheetView>
  </sheetViews>
  <sheetFormatPr defaultColWidth="7" defaultRowHeight="25.5"/>
  <cols>
    <col min="1" max="1" width="15.42578125" style="180" customWidth="1"/>
    <col min="2" max="2" width="59.140625" style="166" customWidth="1"/>
    <col min="3" max="3" width="13.7109375" style="181" customWidth="1"/>
    <col min="4" max="4" width="13.7109375" style="182" customWidth="1"/>
    <col min="5" max="5" width="13.7109375" style="183" customWidth="1"/>
    <col min="6" max="6" width="25.85546875" style="184" customWidth="1"/>
    <col min="7" max="7" width="26.85546875" style="171" customWidth="1"/>
    <col min="8" max="8" width="84.7109375" style="172" customWidth="1"/>
    <col min="9" max="16384" width="7" style="171"/>
  </cols>
  <sheetData>
    <row r="1" spans="1:8" s="130" customFormat="1" ht="26.25" thickBot="1">
      <c r="A1" s="124"/>
      <c r="B1" s="125"/>
      <c r="C1" s="126"/>
      <c r="D1" s="127"/>
      <c r="E1" s="128"/>
      <c r="F1" s="129"/>
      <c r="H1" s="131"/>
    </row>
    <row r="2" spans="1:8" s="134" customFormat="1" ht="36.75" thickBot="1">
      <c r="A2" s="132" t="s">
        <v>16</v>
      </c>
      <c r="B2" s="133" t="s">
        <v>485</v>
      </c>
      <c r="C2" s="258"/>
      <c r="D2" s="259"/>
      <c r="E2" s="259"/>
      <c r="F2" s="259"/>
      <c r="H2" s="135"/>
    </row>
    <row r="3" spans="1:8" s="134" customFormat="1" ht="27" thickTop="1" thickBot="1">
      <c r="A3" s="136" t="s">
        <v>10</v>
      </c>
      <c r="B3" s="137" t="s">
        <v>52</v>
      </c>
      <c r="C3" s="138"/>
      <c r="D3" s="139"/>
      <c r="E3" s="140" t="s">
        <v>50</v>
      </c>
      <c r="F3" s="123">
        <f>'OBORINSKA ODVODNJA'!F42</f>
        <v>0</v>
      </c>
      <c r="H3" s="135"/>
    </row>
    <row r="4" spans="1:8" s="134" customFormat="1" ht="26.25" thickBot="1">
      <c r="A4" s="141" t="s">
        <v>24</v>
      </c>
      <c r="B4" s="142" t="s">
        <v>6</v>
      </c>
      <c r="C4" s="143"/>
      <c r="D4" s="144"/>
      <c r="E4" s="145" t="s">
        <v>50</v>
      </c>
      <c r="F4" s="83">
        <f>'OBORINSKA ODVODNJA'!F112</f>
        <v>0</v>
      </c>
      <c r="H4" s="135"/>
    </row>
    <row r="5" spans="1:8" s="134" customFormat="1" ht="26.25" thickBot="1">
      <c r="A5" s="141" t="s">
        <v>38</v>
      </c>
      <c r="B5" s="142" t="s">
        <v>48</v>
      </c>
      <c r="C5" s="143"/>
      <c r="D5" s="144"/>
      <c r="E5" s="145" t="s">
        <v>50</v>
      </c>
      <c r="F5" s="83">
        <f>'OBORINSKA ODVODNJA'!F219</f>
        <v>0</v>
      </c>
      <c r="H5" s="135"/>
    </row>
    <row r="6" spans="1:8" s="134" customFormat="1" ht="26.25" thickBot="1">
      <c r="A6" s="141" t="s">
        <v>37</v>
      </c>
      <c r="B6" s="146" t="s">
        <v>9</v>
      </c>
      <c r="C6" s="143"/>
      <c r="D6" s="144"/>
      <c r="E6" s="145" t="s">
        <v>50</v>
      </c>
      <c r="F6" s="83">
        <f>'OBORINSKA ODVODNJA'!F276</f>
        <v>0</v>
      </c>
      <c r="H6" s="135"/>
    </row>
    <row r="7" spans="1:8" s="134" customFormat="1" ht="32.25" thickBot="1">
      <c r="A7" s="141" t="s">
        <v>2</v>
      </c>
      <c r="B7" s="146" t="s">
        <v>66</v>
      </c>
      <c r="C7" s="143"/>
      <c r="D7" s="144"/>
      <c r="E7" s="145" t="s">
        <v>50</v>
      </c>
      <c r="F7" s="83">
        <f>'OBORINSKA ODVODNJA'!F343</f>
        <v>0</v>
      </c>
      <c r="H7" s="135"/>
    </row>
    <row r="8" spans="1:8" s="134" customFormat="1" ht="26.25" thickBot="1">
      <c r="A8" s="141" t="s">
        <v>0</v>
      </c>
      <c r="B8" s="146" t="s">
        <v>51</v>
      </c>
      <c r="C8" s="143"/>
      <c r="D8" s="144"/>
      <c r="E8" s="145" t="s">
        <v>50</v>
      </c>
      <c r="F8" s="83">
        <f>'OBORINSKA ODVODNJA'!F357</f>
        <v>0</v>
      </c>
      <c r="H8" s="135"/>
    </row>
    <row r="9" spans="1:8" s="134" customFormat="1" ht="26.25" thickBot="1">
      <c r="A9" s="147"/>
      <c r="B9" s="148"/>
      <c r="C9" s="149"/>
      <c r="D9" s="272" t="s">
        <v>476</v>
      </c>
      <c r="E9" s="273"/>
      <c r="F9" s="84">
        <f>SUM(F3:F8)</f>
        <v>0</v>
      </c>
      <c r="H9" s="135"/>
    </row>
    <row r="10" spans="1:8" s="134" customFormat="1" ht="26.25" thickBot="1">
      <c r="A10" s="150"/>
      <c r="B10" s="151"/>
      <c r="C10" s="126"/>
      <c r="D10" s="152"/>
      <c r="E10" s="153"/>
      <c r="F10" s="154"/>
      <c r="H10" s="135"/>
    </row>
    <row r="11" spans="1:8" s="134" customFormat="1" ht="36.75" thickBot="1">
      <c r="A11" s="155" t="s">
        <v>16</v>
      </c>
      <c r="B11" s="156" t="s">
        <v>486</v>
      </c>
      <c r="C11" s="258"/>
      <c r="D11" s="259"/>
      <c r="E11" s="259"/>
      <c r="F11" s="259"/>
      <c r="H11" s="135"/>
    </row>
    <row r="12" spans="1:8" s="134" customFormat="1" ht="27" thickTop="1" thickBot="1">
      <c r="A12" s="157" t="s">
        <v>10</v>
      </c>
      <c r="B12" s="158" t="s">
        <v>52</v>
      </c>
      <c r="C12" s="159"/>
      <c r="D12" s="160"/>
      <c r="E12" s="161" t="s">
        <v>50</v>
      </c>
      <c r="F12" s="85">
        <f>'OBORINSKA ODVODNJA'!F43</f>
        <v>0</v>
      </c>
      <c r="H12" s="135"/>
    </row>
    <row r="13" spans="1:8" s="134" customFormat="1" ht="26.25" thickBot="1">
      <c r="A13" s="162" t="s">
        <v>24</v>
      </c>
      <c r="B13" s="163" t="s">
        <v>6</v>
      </c>
      <c r="C13" s="159"/>
      <c r="D13" s="160"/>
      <c r="E13" s="161" t="s">
        <v>50</v>
      </c>
      <c r="F13" s="85">
        <f>'OBORINSKA ODVODNJA'!F113</f>
        <v>0</v>
      </c>
      <c r="H13" s="135"/>
    </row>
    <row r="14" spans="1:8" s="134" customFormat="1" ht="26.25" thickBot="1">
      <c r="A14" s="162" t="s">
        <v>38</v>
      </c>
      <c r="B14" s="163" t="s">
        <v>48</v>
      </c>
      <c r="C14" s="159"/>
      <c r="D14" s="160"/>
      <c r="E14" s="161" t="s">
        <v>50</v>
      </c>
      <c r="F14" s="85">
        <f>'OBORINSKA ODVODNJA'!F220</f>
        <v>0</v>
      </c>
      <c r="H14" s="135"/>
    </row>
    <row r="15" spans="1:8" s="134" customFormat="1" ht="26.25" thickBot="1">
      <c r="A15" s="162" t="s">
        <v>37</v>
      </c>
      <c r="B15" s="164" t="s">
        <v>9</v>
      </c>
      <c r="C15" s="159"/>
      <c r="D15" s="160"/>
      <c r="E15" s="161" t="s">
        <v>50</v>
      </c>
      <c r="F15" s="85">
        <f>'OBORINSKA ODVODNJA'!F277</f>
        <v>0</v>
      </c>
      <c r="H15" s="135"/>
    </row>
    <row r="16" spans="1:8" s="134" customFormat="1" ht="32.25" thickBot="1">
      <c r="A16" s="162" t="s">
        <v>2</v>
      </c>
      <c r="B16" s="164" t="s">
        <v>66</v>
      </c>
      <c r="C16" s="159"/>
      <c r="D16" s="160"/>
      <c r="E16" s="161" t="s">
        <v>50</v>
      </c>
      <c r="F16" s="85">
        <f>'OBORINSKA ODVODNJA'!F344</f>
        <v>0</v>
      </c>
      <c r="H16" s="135"/>
    </row>
    <row r="17" spans="1:8" s="134" customFormat="1" ht="26.25" thickBot="1">
      <c r="A17" s="162" t="s">
        <v>0</v>
      </c>
      <c r="B17" s="164" t="s">
        <v>51</v>
      </c>
      <c r="C17" s="159"/>
      <c r="D17" s="160"/>
      <c r="E17" s="161" t="s">
        <v>50</v>
      </c>
      <c r="F17" s="85">
        <f>'OBORINSKA ODVODNJA'!F358</f>
        <v>0</v>
      </c>
      <c r="H17" s="135"/>
    </row>
    <row r="18" spans="1:8" s="134" customFormat="1" ht="26.25" thickBot="1">
      <c r="A18" s="147"/>
      <c r="B18" s="148"/>
      <c r="C18" s="149"/>
      <c r="D18" s="274" t="s">
        <v>477</v>
      </c>
      <c r="E18" s="275"/>
      <c r="F18" s="86">
        <f>SUM(F12:F17)</f>
        <v>0</v>
      </c>
      <c r="H18" s="135"/>
    </row>
    <row r="19" spans="1:8" ht="26.25" thickBot="1">
      <c r="A19" s="165"/>
      <c r="C19" s="167"/>
      <c r="D19" s="168"/>
      <c r="E19" s="169"/>
      <c r="F19" s="170"/>
    </row>
    <row r="20" spans="1:8" ht="36.75" customHeight="1" thickBot="1">
      <c r="A20" s="165"/>
      <c r="B20" s="260" t="s">
        <v>487</v>
      </c>
      <c r="C20" s="261"/>
      <c r="D20" s="261"/>
      <c r="E20" s="262"/>
      <c r="F20" s="170"/>
    </row>
    <row r="21" spans="1:8">
      <c r="A21" s="173"/>
      <c r="B21" s="173"/>
      <c r="C21" s="173"/>
      <c r="D21" s="173"/>
      <c r="E21" s="173"/>
      <c r="F21" s="174"/>
    </row>
    <row r="22" spans="1:8">
      <c r="A22" s="165"/>
      <c r="B22" s="175" t="s">
        <v>129</v>
      </c>
      <c r="C22" s="266" t="s">
        <v>50</v>
      </c>
      <c r="D22" s="267"/>
      <c r="E22" s="268"/>
      <c r="F22" s="176">
        <f>F9</f>
        <v>0</v>
      </c>
    </row>
    <row r="23" spans="1:8">
      <c r="A23" s="165"/>
      <c r="B23" s="175" t="s">
        <v>130</v>
      </c>
      <c r="C23" s="263" t="s">
        <v>50</v>
      </c>
      <c r="D23" s="264"/>
      <c r="E23" s="265"/>
      <c r="F23" s="177">
        <f>F18</f>
        <v>0</v>
      </c>
    </row>
    <row r="24" spans="1:8">
      <c r="A24" s="165"/>
      <c r="B24" s="178"/>
      <c r="C24" s="269" t="s">
        <v>495</v>
      </c>
      <c r="D24" s="269"/>
      <c r="E24" s="269"/>
      <c r="F24" s="187">
        <f>SUM(F22:F23)</f>
        <v>0</v>
      </c>
    </row>
    <row r="25" spans="1:8">
      <c r="A25" s="165"/>
      <c r="C25" s="270" t="s">
        <v>497</v>
      </c>
      <c r="D25" s="271"/>
      <c r="E25" s="188">
        <v>0.25</v>
      </c>
      <c r="F25" s="189">
        <f>F24*E25</f>
        <v>0</v>
      </c>
    </row>
    <row r="26" spans="1:8">
      <c r="A26" s="165"/>
      <c r="C26" s="269" t="s">
        <v>496</v>
      </c>
      <c r="D26" s="269"/>
      <c r="E26" s="269"/>
      <c r="F26" s="187">
        <f>SUM(F24:F25)</f>
        <v>0</v>
      </c>
    </row>
    <row r="27" spans="1:8">
      <c r="A27" s="165"/>
      <c r="C27" s="167"/>
      <c r="D27" s="168"/>
      <c r="E27" s="169"/>
      <c r="F27" s="170"/>
    </row>
    <row r="28" spans="1:8">
      <c r="A28" s="165"/>
      <c r="C28" s="167"/>
      <c r="D28" s="168"/>
      <c r="E28" s="169"/>
      <c r="F28" s="170"/>
    </row>
    <row r="29" spans="1:8">
      <c r="A29" s="165"/>
      <c r="C29" s="167"/>
      <c r="D29" s="168"/>
      <c r="E29" s="169"/>
      <c r="F29" s="170"/>
    </row>
    <row r="30" spans="1:8">
      <c r="A30" s="165"/>
      <c r="C30" s="167"/>
      <c r="D30" s="168"/>
      <c r="E30" s="169"/>
      <c r="F30" s="170"/>
    </row>
    <row r="31" spans="1:8">
      <c r="A31" s="165"/>
      <c r="C31" s="167"/>
      <c r="D31" s="168"/>
      <c r="E31" s="169"/>
      <c r="F31" s="170"/>
    </row>
    <row r="32" spans="1:8">
      <c r="A32" s="165"/>
      <c r="C32" s="167"/>
      <c r="D32" s="168"/>
      <c r="E32" s="169"/>
      <c r="F32" s="170"/>
    </row>
    <row r="33" spans="1:6">
      <c r="A33" s="165"/>
      <c r="C33" s="167"/>
      <c r="D33" s="168"/>
      <c r="E33" s="169"/>
      <c r="F33" s="170"/>
    </row>
    <row r="34" spans="1:6">
      <c r="A34" s="165"/>
      <c r="C34" s="167"/>
      <c r="D34" s="168"/>
      <c r="E34" s="169"/>
      <c r="F34" s="170"/>
    </row>
    <row r="35" spans="1:6">
      <c r="A35" s="165"/>
      <c r="C35" s="167"/>
      <c r="D35" s="168"/>
      <c r="E35" s="169"/>
      <c r="F35" s="170"/>
    </row>
    <row r="36" spans="1:6">
      <c r="A36" s="165"/>
      <c r="C36" s="167"/>
      <c r="D36" s="168"/>
      <c r="E36" s="169"/>
      <c r="F36" s="170"/>
    </row>
    <row r="37" spans="1:6">
      <c r="A37" s="165"/>
      <c r="C37" s="167"/>
      <c r="D37" s="168"/>
      <c r="E37" s="169"/>
      <c r="F37" s="170"/>
    </row>
    <row r="38" spans="1:6">
      <c r="A38" s="165"/>
      <c r="C38" s="167"/>
      <c r="D38" s="168"/>
      <c r="E38" s="169"/>
      <c r="F38" s="170"/>
    </row>
    <row r="39" spans="1:6">
      <c r="A39" s="165"/>
      <c r="C39" s="167"/>
      <c r="D39" s="168"/>
      <c r="E39" s="169"/>
      <c r="F39" s="170"/>
    </row>
    <row r="40" spans="1:6">
      <c r="A40" s="165"/>
      <c r="C40" s="167"/>
      <c r="D40" s="168"/>
      <c r="E40" s="169"/>
      <c r="F40" s="170"/>
    </row>
    <row r="41" spans="1:6">
      <c r="A41" s="165"/>
      <c r="C41" s="167"/>
      <c r="D41" s="168"/>
      <c r="E41" s="169"/>
      <c r="F41" s="170"/>
    </row>
    <row r="42" spans="1:6">
      <c r="A42" s="165"/>
      <c r="C42" s="167"/>
      <c r="D42" s="168"/>
      <c r="E42" s="169"/>
      <c r="F42" s="170"/>
    </row>
    <row r="43" spans="1:6">
      <c r="A43" s="165"/>
      <c r="C43" s="167"/>
      <c r="D43" s="168"/>
      <c r="E43" s="169"/>
      <c r="F43" s="170"/>
    </row>
    <row r="44" spans="1:6">
      <c r="A44" s="165"/>
      <c r="C44" s="167"/>
      <c r="D44" s="168"/>
      <c r="E44" s="169"/>
      <c r="F44" s="170"/>
    </row>
    <row r="45" spans="1:6">
      <c r="A45" s="165"/>
      <c r="C45" s="167"/>
      <c r="D45" s="168"/>
      <c r="E45" s="169"/>
      <c r="F45" s="170"/>
    </row>
    <row r="46" spans="1:6">
      <c r="A46" s="165"/>
      <c r="C46" s="167"/>
      <c r="D46" s="168"/>
      <c r="E46" s="169"/>
      <c r="F46" s="170"/>
    </row>
    <row r="47" spans="1:6">
      <c r="A47" s="165"/>
      <c r="C47" s="167"/>
      <c r="D47" s="168"/>
      <c r="E47" s="169"/>
      <c r="F47" s="170"/>
    </row>
    <row r="48" spans="1:6">
      <c r="A48" s="165"/>
      <c r="C48" s="167"/>
      <c r="D48" s="168"/>
      <c r="E48" s="169"/>
      <c r="F48" s="170"/>
    </row>
    <row r="49" spans="1:6">
      <c r="A49" s="179"/>
      <c r="C49" s="167"/>
      <c r="D49" s="168"/>
      <c r="E49" s="169"/>
      <c r="F49" s="170"/>
    </row>
    <row r="50" spans="1:6">
      <c r="A50" s="179"/>
      <c r="C50" s="167"/>
      <c r="D50" s="168"/>
      <c r="E50" s="169"/>
      <c r="F50" s="170"/>
    </row>
    <row r="51" spans="1:6">
      <c r="A51" s="179"/>
      <c r="C51" s="167"/>
      <c r="D51" s="168"/>
      <c r="E51" s="169"/>
      <c r="F51" s="170"/>
    </row>
    <row r="52" spans="1:6">
      <c r="A52" s="179"/>
      <c r="C52" s="167"/>
      <c r="D52" s="168"/>
      <c r="E52" s="169"/>
      <c r="F52" s="170"/>
    </row>
    <row r="53" spans="1:6">
      <c r="A53" s="179"/>
      <c r="C53" s="167"/>
      <c r="D53" s="168"/>
      <c r="E53" s="169"/>
      <c r="F53" s="170"/>
    </row>
    <row r="54" spans="1:6">
      <c r="A54" s="179"/>
      <c r="C54" s="167"/>
      <c r="D54" s="168"/>
      <c r="E54" s="169"/>
      <c r="F54" s="170"/>
    </row>
    <row r="55" spans="1:6">
      <c r="A55" s="179"/>
      <c r="C55" s="167"/>
      <c r="D55" s="168"/>
      <c r="E55" s="169"/>
      <c r="F55" s="170"/>
    </row>
    <row r="56" spans="1:6">
      <c r="A56" s="179"/>
      <c r="C56" s="167"/>
      <c r="D56" s="168"/>
      <c r="E56" s="169"/>
      <c r="F56" s="170"/>
    </row>
    <row r="57" spans="1:6">
      <c r="A57" s="179"/>
      <c r="C57" s="167"/>
      <c r="D57" s="168"/>
      <c r="E57" s="169"/>
      <c r="F57" s="170"/>
    </row>
    <row r="58" spans="1:6">
      <c r="A58" s="179"/>
      <c r="C58" s="167"/>
      <c r="D58" s="168"/>
      <c r="E58" s="169"/>
      <c r="F58" s="170"/>
    </row>
    <row r="59" spans="1:6">
      <c r="A59" s="179"/>
      <c r="C59" s="167"/>
      <c r="D59" s="168"/>
      <c r="E59" s="169"/>
      <c r="F59" s="170"/>
    </row>
    <row r="60" spans="1:6">
      <c r="A60" s="179"/>
      <c r="C60" s="167"/>
      <c r="D60" s="168"/>
      <c r="E60" s="169"/>
      <c r="F60" s="170"/>
    </row>
    <row r="61" spans="1:6">
      <c r="A61" s="179"/>
      <c r="C61" s="167"/>
      <c r="D61" s="168"/>
      <c r="E61" s="169"/>
      <c r="F61" s="170"/>
    </row>
    <row r="62" spans="1:6">
      <c r="A62" s="179"/>
      <c r="C62" s="167"/>
      <c r="D62" s="168"/>
      <c r="E62" s="169"/>
      <c r="F62" s="170"/>
    </row>
    <row r="63" spans="1:6">
      <c r="A63" s="179"/>
      <c r="C63" s="167"/>
      <c r="D63" s="168"/>
      <c r="E63" s="169"/>
      <c r="F63" s="170"/>
    </row>
    <row r="64" spans="1:6">
      <c r="A64" s="179"/>
      <c r="C64" s="167"/>
      <c r="D64" s="168"/>
      <c r="E64" s="169"/>
      <c r="F64" s="170"/>
    </row>
    <row r="65" spans="1:6">
      <c r="A65" s="179"/>
      <c r="C65" s="167"/>
      <c r="D65" s="168"/>
      <c r="E65" s="169"/>
      <c r="F65" s="170"/>
    </row>
    <row r="66" spans="1:6">
      <c r="A66" s="179"/>
      <c r="C66" s="167"/>
      <c r="D66" s="168"/>
      <c r="E66" s="169"/>
      <c r="F66" s="170"/>
    </row>
    <row r="67" spans="1:6">
      <c r="A67" s="179"/>
      <c r="C67" s="167"/>
      <c r="D67" s="168"/>
      <c r="E67" s="169"/>
      <c r="F67" s="170"/>
    </row>
    <row r="68" spans="1:6">
      <c r="A68" s="179"/>
      <c r="C68" s="167"/>
      <c r="D68" s="168"/>
      <c r="E68" s="169"/>
      <c r="F68" s="170"/>
    </row>
    <row r="69" spans="1:6">
      <c r="A69" s="179"/>
      <c r="C69" s="167"/>
      <c r="D69" s="168"/>
      <c r="E69" s="169"/>
      <c r="F69" s="170"/>
    </row>
    <row r="70" spans="1:6">
      <c r="A70" s="179"/>
      <c r="C70" s="167"/>
      <c r="D70" s="168"/>
      <c r="E70" s="169"/>
      <c r="F70" s="170"/>
    </row>
    <row r="71" spans="1:6">
      <c r="A71" s="179"/>
      <c r="C71" s="167"/>
      <c r="D71" s="168"/>
      <c r="E71" s="169"/>
      <c r="F71" s="170"/>
    </row>
    <row r="72" spans="1:6">
      <c r="A72" s="179"/>
      <c r="C72" s="167"/>
      <c r="D72" s="168"/>
      <c r="E72" s="169"/>
      <c r="F72" s="170"/>
    </row>
    <row r="73" spans="1:6">
      <c r="A73" s="179"/>
      <c r="C73" s="167"/>
      <c r="D73" s="168"/>
      <c r="E73" s="169"/>
      <c r="F73" s="170"/>
    </row>
    <row r="74" spans="1:6">
      <c r="A74" s="179"/>
      <c r="C74" s="167"/>
      <c r="D74" s="168"/>
      <c r="E74" s="169"/>
      <c r="F74" s="170"/>
    </row>
    <row r="75" spans="1:6">
      <c r="A75" s="179"/>
      <c r="C75" s="167"/>
      <c r="D75" s="168"/>
      <c r="E75" s="169"/>
      <c r="F75" s="170"/>
    </row>
    <row r="76" spans="1:6">
      <c r="A76" s="179"/>
      <c r="C76" s="167"/>
      <c r="D76" s="168"/>
      <c r="E76" s="169"/>
      <c r="F76" s="170"/>
    </row>
    <row r="77" spans="1:6">
      <c r="A77" s="179"/>
      <c r="C77" s="167"/>
      <c r="D77" s="168"/>
      <c r="E77" s="169"/>
      <c r="F77" s="170"/>
    </row>
    <row r="78" spans="1:6">
      <c r="A78" s="179"/>
      <c r="C78" s="167"/>
      <c r="D78" s="168"/>
      <c r="E78" s="169"/>
      <c r="F78" s="170"/>
    </row>
    <row r="79" spans="1:6">
      <c r="A79" s="179"/>
      <c r="C79" s="167"/>
      <c r="D79" s="168"/>
      <c r="E79" s="169"/>
      <c r="F79" s="170"/>
    </row>
    <row r="80" spans="1:6">
      <c r="A80" s="179"/>
      <c r="C80" s="167"/>
      <c r="D80" s="168"/>
      <c r="E80" s="169"/>
      <c r="F80" s="170"/>
    </row>
    <row r="81" spans="1:6">
      <c r="A81" s="179"/>
      <c r="C81" s="167"/>
      <c r="D81" s="168"/>
      <c r="E81" s="169"/>
      <c r="F81" s="170"/>
    </row>
    <row r="82" spans="1:6">
      <c r="A82" s="179"/>
      <c r="C82" s="167"/>
      <c r="D82" s="168"/>
      <c r="E82" s="169"/>
      <c r="F82" s="170"/>
    </row>
    <row r="83" spans="1:6">
      <c r="A83" s="179"/>
      <c r="C83" s="167"/>
      <c r="D83" s="168"/>
      <c r="E83" s="169"/>
      <c r="F83" s="170"/>
    </row>
    <row r="84" spans="1:6">
      <c r="A84" s="179"/>
      <c r="C84" s="167"/>
      <c r="D84" s="168"/>
      <c r="E84" s="169"/>
      <c r="F84" s="170"/>
    </row>
    <row r="85" spans="1:6">
      <c r="A85" s="179"/>
      <c r="C85" s="167"/>
      <c r="D85" s="168"/>
      <c r="E85" s="169"/>
      <c r="F85" s="170"/>
    </row>
    <row r="86" spans="1:6">
      <c r="A86" s="179"/>
      <c r="C86" s="167"/>
      <c r="D86" s="168"/>
      <c r="E86" s="169"/>
      <c r="F86" s="170"/>
    </row>
    <row r="87" spans="1:6">
      <c r="A87" s="179"/>
      <c r="C87" s="167"/>
      <c r="D87" s="168"/>
      <c r="E87" s="169"/>
      <c r="F87" s="170"/>
    </row>
    <row r="88" spans="1:6">
      <c r="A88" s="179"/>
      <c r="C88" s="167"/>
      <c r="D88" s="168"/>
      <c r="E88" s="169"/>
      <c r="F88" s="170"/>
    </row>
    <row r="89" spans="1:6">
      <c r="A89" s="179"/>
      <c r="C89" s="167"/>
      <c r="D89" s="168"/>
      <c r="E89" s="169"/>
      <c r="F89" s="170"/>
    </row>
    <row r="90" spans="1:6">
      <c r="A90" s="179"/>
      <c r="C90" s="167"/>
      <c r="D90" s="168"/>
      <c r="E90" s="169"/>
      <c r="F90" s="170"/>
    </row>
    <row r="91" spans="1:6">
      <c r="A91" s="179"/>
      <c r="C91" s="167"/>
      <c r="D91" s="168"/>
      <c r="E91" s="169"/>
      <c r="F91" s="170"/>
    </row>
    <row r="92" spans="1:6">
      <c r="A92" s="179"/>
      <c r="C92" s="167"/>
      <c r="D92" s="168"/>
      <c r="E92" s="169"/>
      <c r="F92" s="170"/>
    </row>
    <row r="93" spans="1:6">
      <c r="A93" s="179"/>
      <c r="C93" s="167"/>
      <c r="D93" s="168"/>
      <c r="E93" s="169"/>
      <c r="F93" s="170"/>
    </row>
    <row r="94" spans="1:6">
      <c r="A94" s="179"/>
      <c r="C94" s="167"/>
      <c r="D94" s="168"/>
      <c r="E94" s="169"/>
      <c r="F94" s="170"/>
    </row>
    <row r="95" spans="1:6">
      <c r="A95" s="179"/>
      <c r="C95" s="167"/>
      <c r="D95" s="168"/>
      <c r="E95" s="169"/>
      <c r="F95" s="170"/>
    </row>
    <row r="96" spans="1:6">
      <c r="A96" s="179"/>
      <c r="C96" s="167"/>
      <c r="D96" s="168"/>
      <c r="E96" s="169"/>
      <c r="F96" s="170"/>
    </row>
    <row r="97" spans="1:6">
      <c r="A97" s="179"/>
      <c r="C97" s="167"/>
      <c r="D97" s="168"/>
      <c r="E97" s="169"/>
      <c r="F97" s="170"/>
    </row>
    <row r="98" spans="1:6">
      <c r="A98" s="179"/>
      <c r="C98" s="167"/>
      <c r="D98" s="168"/>
      <c r="E98" s="169"/>
      <c r="F98" s="170"/>
    </row>
    <row r="99" spans="1:6">
      <c r="A99" s="179"/>
      <c r="C99" s="167"/>
      <c r="D99" s="168"/>
      <c r="E99" s="169"/>
      <c r="F99" s="170"/>
    </row>
    <row r="100" spans="1:6">
      <c r="A100" s="179"/>
      <c r="C100" s="167"/>
      <c r="D100" s="168"/>
      <c r="E100" s="169"/>
      <c r="F100" s="170"/>
    </row>
    <row r="101" spans="1:6">
      <c r="A101" s="179"/>
      <c r="C101" s="167"/>
      <c r="D101" s="168"/>
      <c r="E101" s="169"/>
      <c r="F101" s="170"/>
    </row>
    <row r="102" spans="1:6">
      <c r="A102" s="179"/>
      <c r="C102" s="167"/>
      <c r="D102" s="168"/>
      <c r="E102" s="169"/>
      <c r="F102" s="170"/>
    </row>
    <row r="103" spans="1:6">
      <c r="A103" s="179"/>
      <c r="C103" s="167"/>
      <c r="D103" s="168"/>
      <c r="E103" s="169"/>
      <c r="F103" s="170"/>
    </row>
    <row r="104" spans="1:6">
      <c r="A104" s="179"/>
      <c r="C104" s="167"/>
      <c r="D104" s="168"/>
      <c r="E104" s="169"/>
      <c r="F104" s="170"/>
    </row>
    <row r="105" spans="1:6">
      <c r="A105" s="179"/>
      <c r="C105" s="167"/>
      <c r="D105" s="168"/>
      <c r="E105" s="169"/>
      <c r="F105" s="170"/>
    </row>
    <row r="106" spans="1:6">
      <c r="A106" s="179"/>
      <c r="C106" s="167"/>
      <c r="D106" s="168"/>
      <c r="E106" s="169"/>
      <c r="F106" s="170"/>
    </row>
    <row r="107" spans="1:6">
      <c r="A107" s="179"/>
      <c r="C107" s="167"/>
      <c r="D107" s="168"/>
      <c r="E107" s="169"/>
      <c r="F107" s="170"/>
    </row>
    <row r="108" spans="1:6">
      <c r="A108" s="179"/>
      <c r="C108" s="167"/>
      <c r="D108" s="168"/>
      <c r="E108" s="169"/>
      <c r="F108" s="170"/>
    </row>
    <row r="109" spans="1:6">
      <c r="A109" s="179"/>
      <c r="C109" s="167"/>
      <c r="D109" s="168"/>
      <c r="E109" s="169"/>
      <c r="F109" s="170"/>
    </row>
    <row r="110" spans="1:6">
      <c r="A110" s="179"/>
      <c r="C110" s="167"/>
      <c r="D110" s="168"/>
      <c r="E110" s="169"/>
      <c r="F110" s="170"/>
    </row>
    <row r="111" spans="1:6">
      <c r="A111" s="179"/>
      <c r="C111" s="167"/>
      <c r="D111" s="168"/>
      <c r="E111" s="169"/>
      <c r="F111" s="170"/>
    </row>
    <row r="112" spans="1:6">
      <c r="A112" s="179"/>
      <c r="C112" s="167"/>
      <c r="D112" s="168"/>
      <c r="E112" s="169"/>
      <c r="F112" s="170"/>
    </row>
    <row r="113" spans="1:6">
      <c r="A113" s="179"/>
      <c r="C113" s="167"/>
      <c r="D113" s="168"/>
      <c r="E113" s="169"/>
      <c r="F113" s="170"/>
    </row>
    <row r="114" spans="1:6">
      <c r="A114" s="179"/>
      <c r="C114" s="167"/>
      <c r="D114" s="168"/>
      <c r="E114" s="169"/>
      <c r="F114" s="170"/>
    </row>
    <row r="115" spans="1:6">
      <c r="A115" s="179"/>
      <c r="C115" s="167"/>
      <c r="D115" s="168"/>
      <c r="E115" s="169"/>
      <c r="F115" s="170"/>
    </row>
    <row r="116" spans="1:6">
      <c r="A116" s="179"/>
      <c r="C116" s="167"/>
      <c r="D116" s="168"/>
      <c r="E116" s="169"/>
      <c r="F116" s="170"/>
    </row>
    <row r="117" spans="1:6">
      <c r="A117" s="179"/>
      <c r="C117" s="167"/>
      <c r="D117" s="168"/>
      <c r="E117" s="169"/>
      <c r="F117" s="170"/>
    </row>
    <row r="118" spans="1:6">
      <c r="A118" s="179"/>
      <c r="C118" s="167"/>
      <c r="D118" s="168"/>
      <c r="E118" s="169"/>
      <c r="F118" s="170"/>
    </row>
    <row r="119" spans="1:6">
      <c r="A119" s="179"/>
      <c r="C119" s="167"/>
      <c r="D119" s="168"/>
      <c r="E119" s="169"/>
      <c r="F119" s="170"/>
    </row>
    <row r="120" spans="1:6">
      <c r="A120" s="179"/>
      <c r="C120" s="167"/>
      <c r="D120" s="168"/>
      <c r="E120" s="169"/>
      <c r="F120" s="170"/>
    </row>
    <row r="121" spans="1:6">
      <c r="A121" s="179"/>
      <c r="C121" s="167"/>
      <c r="D121" s="168"/>
      <c r="E121" s="169"/>
      <c r="F121" s="170"/>
    </row>
    <row r="122" spans="1:6">
      <c r="A122" s="179"/>
      <c r="C122" s="167"/>
      <c r="D122" s="168"/>
      <c r="E122" s="169"/>
      <c r="F122" s="170"/>
    </row>
    <row r="123" spans="1:6">
      <c r="A123" s="179"/>
      <c r="C123" s="167"/>
      <c r="D123" s="168"/>
      <c r="E123" s="169"/>
      <c r="F123" s="170"/>
    </row>
    <row r="124" spans="1:6">
      <c r="A124" s="179"/>
      <c r="C124" s="167"/>
      <c r="D124" s="168"/>
      <c r="E124" s="169"/>
      <c r="F124" s="170"/>
    </row>
    <row r="125" spans="1:6">
      <c r="A125" s="179"/>
      <c r="C125" s="167"/>
      <c r="D125" s="168"/>
      <c r="E125" s="169"/>
      <c r="F125" s="170"/>
    </row>
    <row r="126" spans="1:6">
      <c r="A126" s="179"/>
      <c r="C126" s="167"/>
      <c r="D126" s="168"/>
      <c r="E126" s="169"/>
      <c r="F126" s="170"/>
    </row>
    <row r="127" spans="1:6">
      <c r="A127" s="179"/>
      <c r="C127" s="167"/>
      <c r="D127" s="168"/>
      <c r="E127" s="169"/>
      <c r="F127" s="170"/>
    </row>
    <row r="128" spans="1:6">
      <c r="A128" s="179"/>
      <c r="C128" s="167"/>
      <c r="D128" s="168"/>
      <c r="E128" s="169"/>
      <c r="F128" s="170"/>
    </row>
    <row r="129" spans="1:6">
      <c r="A129" s="179"/>
      <c r="C129" s="167"/>
      <c r="D129" s="168"/>
      <c r="E129" s="169"/>
      <c r="F129" s="170"/>
    </row>
    <row r="130" spans="1:6">
      <c r="A130" s="179"/>
      <c r="C130" s="167"/>
      <c r="D130" s="168"/>
      <c r="E130" s="169"/>
      <c r="F130" s="170"/>
    </row>
    <row r="131" spans="1:6">
      <c r="A131" s="179"/>
      <c r="C131" s="167"/>
      <c r="D131" s="168"/>
      <c r="E131" s="169"/>
      <c r="F131" s="170"/>
    </row>
    <row r="132" spans="1:6">
      <c r="A132" s="179"/>
      <c r="C132" s="167"/>
      <c r="D132" s="168"/>
      <c r="E132" s="169"/>
      <c r="F132" s="170"/>
    </row>
    <row r="133" spans="1:6">
      <c r="A133" s="179"/>
      <c r="C133" s="167"/>
      <c r="D133" s="168"/>
      <c r="E133" s="169"/>
      <c r="F133" s="170"/>
    </row>
    <row r="134" spans="1:6">
      <c r="A134" s="179"/>
      <c r="C134" s="167"/>
      <c r="D134" s="168"/>
      <c r="E134" s="169"/>
      <c r="F134" s="170"/>
    </row>
    <row r="135" spans="1:6">
      <c r="A135" s="179"/>
      <c r="C135" s="167"/>
      <c r="D135" s="168"/>
      <c r="E135" s="169"/>
      <c r="F135" s="170"/>
    </row>
    <row r="136" spans="1:6">
      <c r="A136" s="179"/>
      <c r="C136" s="167"/>
      <c r="D136" s="168"/>
      <c r="E136" s="169"/>
      <c r="F136" s="170"/>
    </row>
    <row r="137" spans="1:6">
      <c r="A137" s="179"/>
      <c r="C137" s="167"/>
      <c r="D137" s="168"/>
      <c r="E137" s="169"/>
      <c r="F137" s="170"/>
    </row>
    <row r="138" spans="1:6">
      <c r="A138" s="179"/>
      <c r="C138" s="167"/>
      <c r="D138" s="168"/>
      <c r="E138" s="169"/>
      <c r="F138" s="170"/>
    </row>
  </sheetData>
  <sheetProtection algorithmName="SHA-512" hashValue="kRTfUiMDbvGfJtgVyzb531Iayu7F0wDtpRkbSEld21ZDTXEXVStWUEcHZpZ/fRg3E197bHTQk39vIned8c4VOA==" saltValue="mUR+fW/Rrfd+uJqdjpKheA==" spinCount="100000" sheet="1" objects="1" scenarios="1"/>
  <dataConsolidate/>
  <mergeCells count="10">
    <mergeCell ref="C2:F2"/>
    <mergeCell ref="B20:E20"/>
    <mergeCell ref="C23:E23"/>
    <mergeCell ref="C22:E22"/>
    <mergeCell ref="C26:E26"/>
    <mergeCell ref="C25:D25"/>
    <mergeCell ref="C24:E24"/>
    <mergeCell ref="C11:F11"/>
    <mergeCell ref="D9:E9"/>
    <mergeCell ref="D18:E18"/>
  </mergeCells>
  <phoneticPr fontId="0" type="noConversion"/>
  <pageMargins left="0.98425196850393704" right="0.59055118110236227" top="1.1811023622047245" bottom="0.86614173228346458" header="0.78740157480314965" footer="0.55118110236220474"/>
  <pageSetup paperSize="9" scale="59" firstPageNumber="22" orientation="portrait" useFirstPageNumber="1" r:id="rId1"/>
  <headerFooter alignWithMargins="0">
    <oddHeader>&amp;L&amp;"-,Podebljano"&amp;11OPĆINA ČAVLE
&amp;R&amp;"-,Podebljano"&amp;11SANACIJA POSTOJEĆE  OBORINSKE ODVODNJE U ULICI RAKOVO SELO</oddHeader>
    <oddFooter>&amp;L&amp;"-,Podebljano"
&amp;R&amp;"-,Podebljano"&amp;11&amp;P</oddFooter>
  </headerFooter>
  <ignoredErrors>
    <ignoredError sqref="F2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OBORINSKA ODVODNJA</vt:lpstr>
      <vt:lpstr>SVEUKUPNA REKAPITULACIJA</vt:lpstr>
      <vt:lpstr>'OBORINSKA ODVODNJA'!Podrucje_ispisa</vt:lpstr>
      <vt:lpstr>'SVEUKUPNA REKAPITULACIJA'!Podrucje_ispisa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JJ</dc:title>
  <dc:creator>Administrator</dc:creator>
  <cp:lastModifiedBy>Mirela</cp:lastModifiedBy>
  <cp:revision>0</cp:revision>
  <cp:lastPrinted>2026-03-12T11:47:28Z</cp:lastPrinted>
  <dcterms:created xsi:type="dcterms:W3CDTF">1996-10-14T23:33:28Z</dcterms:created>
  <dcterms:modified xsi:type="dcterms:W3CDTF">2026-03-12T12:19:42Z</dcterms:modified>
  <cp:version>2</cp:version>
</cp:coreProperties>
</file>