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8C763B6E-CE35-4BF3-9282-0E8577419848}" xr6:coauthVersionLast="47" xr6:coauthVersionMax="47" xr10:uidLastSave="{00000000-0000-0000-0000-000000000000}"/>
  <bookViews>
    <workbookView xWindow="25510" yWindow="0" windowWidth="12980" windowHeight="20970" activeTab="1" xr2:uid="{00000000-000D-0000-FFFF-FFFF00000000}"/>
  </bookViews>
  <sheets>
    <sheet name="NASLOVNA" sheetId="7" r:id="rId1"/>
    <sheet name="TROSKOVNIK" sheetId="4" r:id="rId2"/>
  </sheets>
  <externalReferences>
    <externalReference r:id="rId3"/>
  </externalReferences>
  <definedNames>
    <definedName name="Excel_BuiltIn_Print_Area_1_1" localSheetId="1">#REF!</definedName>
    <definedName name="Excel_BuiltIn_Print_Area_1_1">#REF!</definedName>
    <definedName name="Excel_BuiltIn_Print_Titles_1" localSheetId="1">#REF!</definedName>
    <definedName name="Excel_BuiltIn_Print_Titles_1">#REF!</definedName>
    <definedName name="_xlnm.Print_Area" localSheetId="0">NASLOVNA!$A$1:$K$53</definedName>
    <definedName name="_xlnm.Print_Area" localSheetId="1">TROSKOVNIK!$A$1:$F$98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0" i="4" l="1"/>
  <c r="D75" i="4"/>
  <c r="D74" i="4"/>
  <c r="D73" i="4"/>
  <c r="D72" i="4"/>
  <c r="D71" i="4"/>
  <c r="D64" i="4"/>
  <c r="D63" i="4"/>
  <c r="D62" i="4"/>
  <c r="D56" i="4"/>
  <c r="D55" i="4"/>
  <c r="D54" i="4"/>
  <c r="D52" i="4"/>
  <c r="D51" i="4"/>
  <c r="D50" i="4"/>
  <c r="D49" i="4"/>
  <c r="D48" i="4"/>
  <c r="D47" i="4"/>
  <c r="D46" i="4"/>
  <c r="D45" i="4"/>
  <c r="D44" i="4"/>
  <c r="D38" i="4"/>
  <c r="D37" i="4"/>
  <c r="D36" i="4"/>
  <c r="D35" i="4"/>
  <c r="D34" i="4"/>
  <c r="D33" i="4"/>
  <c r="D32" i="4"/>
  <c r="D23" i="4"/>
  <c r="D22" i="4"/>
  <c r="D21" i="4"/>
  <c r="D20" i="4"/>
  <c r="D19" i="4"/>
  <c r="D18" i="4"/>
  <c r="D17" i="4"/>
  <c r="D15" i="4"/>
  <c r="D14" i="4"/>
  <c r="D12" i="4"/>
  <c r="D8" i="4"/>
  <c r="D7" i="4"/>
  <c r="B87" i="4"/>
  <c r="F56" i="4" l="1"/>
  <c r="F46" i="4"/>
  <c r="F25" i="4" l="1"/>
  <c r="F24" i="4"/>
  <c r="F48" i="4" l="1"/>
  <c r="F73" i="4" l="1"/>
  <c r="B82" i="4"/>
  <c r="B93" i="4" s="1"/>
  <c r="A82" i="4"/>
  <c r="A93" i="4" s="1"/>
  <c r="F81" i="4"/>
  <c r="F51" i="4"/>
  <c r="F23" i="4"/>
  <c r="F18" i="4"/>
  <c r="F26" i="4"/>
  <c r="F22" i="4"/>
  <c r="F19" i="4"/>
  <c r="F16" i="4"/>
  <c r="F13" i="4"/>
  <c r="F11" i="4"/>
  <c r="F10" i="4"/>
  <c r="F7" i="4"/>
  <c r="F6" i="4"/>
  <c r="F75" i="4" l="1"/>
  <c r="F72" i="4" l="1"/>
  <c r="F63" i="4" l="1"/>
  <c r="F12" i="4" l="1"/>
  <c r="F14" i="4" l="1"/>
  <c r="F17" i="4" l="1"/>
  <c r="F74" i="4" l="1"/>
  <c r="F52" i="4"/>
  <c r="F80" i="4"/>
  <c r="F82" i="4" s="1"/>
  <c r="F93" i="4" s="1"/>
  <c r="F64" i="4" l="1"/>
  <c r="F62" i="4" l="1"/>
  <c r="F38" i="4" l="1"/>
  <c r="F32" i="4"/>
  <c r="F55" i="4"/>
  <c r="F54" i="4"/>
  <c r="F34" i="4" l="1"/>
  <c r="F33" i="4"/>
  <c r="F15" i="4" l="1"/>
  <c r="F49" i="4" l="1"/>
  <c r="F47" i="4" l="1"/>
  <c r="F65" i="4"/>
  <c r="F66" i="4" s="1"/>
  <c r="F9" i="4" l="1"/>
  <c r="F21" i="4"/>
  <c r="F20" i="4"/>
  <c r="F8" i="4"/>
  <c r="F35" i="4"/>
  <c r="F37" i="4"/>
  <c r="F50" i="4"/>
  <c r="F45" i="4"/>
  <c r="F44" i="4"/>
  <c r="F71" i="4"/>
  <c r="F76" i="4" s="1"/>
  <c r="B76" i="4"/>
  <c r="B92" i="4" s="1"/>
  <c r="A76" i="4"/>
  <c r="A92" i="4" s="1"/>
  <c r="B66" i="4"/>
  <c r="B91" i="4" s="1"/>
  <c r="A66" i="4"/>
  <c r="A91" i="4" s="1"/>
  <c r="B58" i="4"/>
  <c r="B90" i="4" s="1"/>
  <c r="A58" i="4"/>
  <c r="A90" i="4" s="1"/>
  <c r="B40" i="4"/>
  <c r="B89" i="4" s="1"/>
  <c r="A40" i="4"/>
  <c r="A89" i="4" s="1"/>
  <c r="B27" i="4"/>
  <c r="B88" i="4" s="1"/>
  <c r="A27" i="4"/>
  <c r="A88" i="4" s="1"/>
  <c r="F58" i="4" l="1"/>
  <c r="F90" i="4" s="1"/>
  <c r="F27" i="4"/>
  <c r="F88" i="4" s="1"/>
  <c r="F92" i="4"/>
  <c r="F36" i="4"/>
  <c r="F40" i="4" s="1"/>
  <c r="F91" i="4"/>
  <c r="F89" i="4" l="1"/>
  <c r="F96" i="4" l="1"/>
  <c r="F97" i="4" s="1"/>
  <c r="F98" i="4" s="1"/>
</calcChain>
</file>

<file path=xl/sharedStrings.xml><?xml version="1.0" encoding="utf-8"?>
<sst xmlns="http://schemas.openxmlformats.org/spreadsheetml/2006/main" count="161" uniqueCount="89">
  <si>
    <t>R.br.</t>
  </si>
  <si>
    <t>Opis stavke</t>
  </si>
  <si>
    <t>j.m.</t>
  </si>
  <si>
    <t>količina</t>
  </si>
  <si>
    <t>iznos</t>
  </si>
  <si>
    <t>I.</t>
  </si>
  <si>
    <t>m'</t>
  </si>
  <si>
    <t>m3</t>
  </si>
  <si>
    <t>m2</t>
  </si>
  <si>
    <t>kom</t>
  </si>
  <si>
    <t>II.</t>
  </si>
  <si>
    <t>DONJI STROJ</t>
  </si>
  <si>
    <t>III.</t>
  </si>
  <si>
    <t>OBJEKTI</t>
  </si>
  <si>
    <t>IV.</t>
  </si>
  <si>
    <t>GORNJI STROJ</t>
  </si>
  <si>
    <t>V.</t>
  </si>
  <si>
    <t>HORTIKULTURNO UREĐENJE</t>
  </si>
  <si>
    <t>REKAPITULACIJA</t>
  </si>
  <si>
    <t>UKUPNO</t>
  </si>
  <si>
    <t>PDV</t>
  </si>
  <si>
    <t>SVEUKUPNO</t>
  </si>
  <si>
    <t>kpl</t>
  </si>
  <si>
    <t>a.</t>
  </si>
  <si>
    <t>b.</t>
  </si>
  <si>
    <t xml:space="preserve">Strojno zasjecanje asfalta i betona. Stavkom su obuhvaćena sva strojna zasijecanja asfalta na mjestima uklapanja nove i stare kolničke konstrukcije, na mjestima proširenja kolnika, zasijecanja pri izvedbi prekopa i sl. Jedinična cijena obuhvaća sav rad, opremu i materijal potreban za potpuno dovršenje stavke. Obračun je po m'.  </t>
  </si>
  <si>
    <t>Osiguranje iskolčenja osi trase i objekata. Prije početka radova potrebno je iskolčiti os trase i označiti na terenu prema projektnoj dokumentaciji.
Poligone točke u području zahvata osigurati tako, da se radovima ne dovedu u pitanje njihove karakteristike.
Obračun po m' iskolčene osi trase.</t>
  </si>
  <si>
    <t>Označivanje instalacija. Prije početka zemljanih radova, u suradnji s predstavnicima komunalnih i javnih društava čije se instalacije nalaze u području zahvata, utvrditi i označiti položaje i dubine instalacija. Tijekom gradnje treba pratiti, da ne dođe do njihovog oštećenja. Ukoliko se instalacije oštete zbog nesavjesnog i nestručnog rada izvoditelja, njegova je dužnost popraviti oštećenja u svom trošku. 
Obračunati svi potrebni radovi, pomoćna sredstva i dr. za pronalaženje i označivanje – iskolčenje položaja postojećih instalacija.  Paušalno.</t>
  </si>
  <si>
    <t>kg</t>
  </si>
  <si>
    <t>VI.</t>
  </si>
  <si>
    <t>Uklanjanje građevina uz trasu. Rušenje postojećih građevina od betona, kamena i sl. materijala. Materijal od porušenih građevina treba odvesti na deponiju, a mjesto rušenja treba počistiti.  Deponiju osigurava izvođač radova.
U cijenu uračunato uklanjane betonskih, kameno - bet. parapeta, podloge, stubišta, betonski rubnjaci, zidića i sl.,  te odvoz na deponiju i čišćenje.
Obračun po m3.</t>
  </si>
  <si>
    <t>Izdizanje odnosno prilagodba okana komunalnih ili drugih instalacija.  Jedinična cijena obuhvaća vađenje poklopca i okvira poklopca, dobetoniranje, odnosno štemanje stjenki okna na novu visinu, ponovnu ugradnju okvira poklopca i poklopca, prethodno čišćenje postojećih okana te sav ostali rad, opremu i materijal potreban za potpuno dovršenje stavke. Obračun je po komadu prilagođenog okna s poklopcem.</t>
  </si>
  <si>
    <t>Planiranje posteljice. Fino planiranje i profiliranje posteljice, s valjanjem. Modul stišljivosti ispitan kružnom pločom promjera 30 cm treba iznositi Me = 40 MN/m2. U cijenu uračunato zbijanje, planiranje +-2,00 cm mjereno letvom dužine 4 m, ispitivanja kružnom pločom na svakih 300,00 m2 kao i geodetski radovi na određivanju visinskih kota posteljice prema izvedbenoj dokumentaciji.
Obračun po m2 isplanirane i ispitane površine.</t>
  </si>
  <si>
    <t>Betonski tipski rubnjaci. Dobava i ugradba betonskih rubnjaka uz rub kolnika i namjestima postojećih ulaza. U cijenu uračunato: iskop za temelj, ugradba montažnih betonskih rubnjaka 15x25x100 cm, betonsko pojačanje rubnjaka sa zadnje strane, betonom tlačne čvrstoće C16/20, fugiranje spojnica rubnjaka, svi prijenosi, kao i geodetski radovi na određivaju horizontalne dispozicije rubnjaka, te određivanju visinskih kota rubnjaka, sve prema izvedbenom projektu.
 Piljenje rubnjaka obaviti u radionici, s vrhunskom obradom piljenog ruba. Kod piljenja uzeti u obzir rubne radijuse. Za ugrađeni beton i rubnjake izvoditelj je dužan pribaviti uvjerenje o kakvoći.
Obračun po m' ugrađenog rubnjaka.</t>
  </si>
  <si>
    <t xml:space="preserve">Parkovni rubnjaci. Dobava i ugradba betonskih tipskih parkovnih rubnjaka. U cijenu uračunato: iskop temelja, ugradba montažnih betonskih rubnjaka 8/25x100 cm, betonsko ojačanje rubnjaka sa stražnje strane, u betonu tlačne čvrstoće C 25/30, fugiranje spojnica rubnjaka, svi prijenosi, kao i geodetski radovi na određivaju horizontalne dispozicije rubnjaka, te određivanju visinskih kota rubnjaka, prema izvedbenoj dokumentaciji. Za kvalitet ugrađenih rubnjaka, izvoditelj je dužan prikazati Uvjerenje o kakvoći.
Obračun po m' ugrađenog rubnjaka. </t>
  </si>
  <si>
    <t>Donji nosivi sloj (tampon). Izrada donjeg nosivog sloja podloge kolne konstrukcije od drobljenog kamenog materijala. Izradi ovog sloja smije se pristupiti kad nadzorni inženjer primi planum donjeg stroja (posteljicu) u pogledu ravnosti, poprečnih nagiba, pravilno izvedene odvodnje i zbijenosti. Materijal za izradu ovog sloja je drobljeni kamen proizveden od zdrave, homogene i čvrste stijenske mase, a mora odgovarati važećim standardima. Kvalitetu stijenske mase treba dokazati uvjerenjem o kakvoći, ne starijim od godinu dana. Debljina sloja određena je projektom. Traženi modul stišljivosti ispitan kružnom pločom promjera 30 cm iznosi Me=100 MN/m2 na cestovnoj površini, a na pločniku Me= 50 MN/m2.
Obračun po m3 izvedenog sloja.</t>
  </si>
  <si>
    <t>Postavljanje prometnog znaka s retroreflektirajućom folijom klase II, debljine lima 2 mm, 60x60 cm. Prometni znakovi postavljaju se prema projektu prometne opreme i signalizacije, a u skladu s važećim Pravilnikom o prometnim znakovima, opremi i signalizaciji na cestama i važećim hrvatskim normama koje reguliraju to područje (HRN EN 12899-1).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</si>
  <si>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Sječenje stabala motornom pilom. Stavka uključuje kresanje grana i piljenje drveta na komade pogodne za transport. U stavku je uključen i odvoz posječenih stabala i granja na za to predviđenu deponiju. Promjer debla mjeri se na visini 1 m od tla. Obračun po komadu posječenog stabla.</t>
  </si>
  <si>
    <t xml:space="preserve">Promjera debla 30 do 50 cm. </t>
  </si>
  <si>
    <t>Uklanjanje panjeva i korjenja posječenih stabala. Panj je potrebno iskopati, a korijenje ukloniti. Jamu je potrebno zatrpati kvalitetnim materijalom za nasip, bez organskog otpada, koji se nasipa u slojevima i nabija. U cijenu je uključen i odvoz panja s korjenjem na za to predviđenu deponiju. Obračun po komadu uklonjenog panja.</t>
  </si>
  <si>
    <t>Strojno krčenje šiblja i granja promjera debla do 10 cm s odvozom raskrčenog šiblja na deponiju udaljenu do 20 km. Zaostalo šiblje nakon rada stroja ručno se prenosi na za to predviđenu deponiju. Obračun po m2 raskrčene površine.</t>
  </si>
  <si>
    <t>Izvedba nasipa od kvalitetnog kamenog materijala dovezenog iz pozajmice. Nasip se izvodi u slojevima, nakon završetka gradnje potpornih i obložnih zidova. Visina sloja zavisi o strojevima za zbijanje, a maksimalna debljina sloja može biti 0,60 m. U cijenu uračunati i geodetski radovi na određivanju visinskih kota vrha nasipa.
Modul stišljivosti, ispitan kružnom pločom promjera  30 cm, treba  iznositi Me= 40 MN/m2. 
U cijenu je uključena dobava i doprema materijala te izrada nasipa sa svim potrebnim materijalom i radovima.
Obračun po m3 gotovog nasipa.</t>
  </si>
  <si>
    <t>PROMETNA SIGNALIZACIJA I OPREMA</t>
  </si>
  <si>
    <t>Nabava, prijevoz i postavljanje stupova od FeZn cijevi, Ø 63,5 mm. Stupovi se postavljaju u skladu s projektom prometne opreme i signalizacije, važećim Pravilnikom o prometnim znakovima, opremi i signalizaciji na cestama i važećim hrvatskim normama koje reguliraju to područje. U cijeni je uključena dobava i postava stupova prema projektu, betonski temelj, svi prijevozi i prijenosi sa skladištenjem te sav rad i materijal za ugradnju po uvjetima iz projekta. Obračun je po m1 ugrađenih stupova.  Izvedba i kontrola kakvoće prema OTU 9-01.</t>
  </si>
  <si>
    <t>Ukrcaj, prijevoz i iskrcaj viška iskopa s privremene deponije na deponiju udaljenu do 20 km, sukladno Zakonu o održivom gospodarenju otpadom.
Obračun po m3 prevezenog materijala u sraslom stanju.</t>
  </si>
  <si>
    <t>Bitumenizirani nosivo-habajući sloj (BNHS). Izrada nosivo - habajućeg sloja AC 16 surf 50/70 AG4 M4, debljine 6,0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</si>
  <si>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Izrada betonske kape. Kapa se izvodi na obložnim, parapetnim i  zidovima betonom C16/20 debljine 4,5 cm. U cijenu uračunata oplata, ugradba beton, glazura, zaštita betona i svi prijenosi. Obračun po m2 izvedene kape.</t>
  </si>
  <si>
    <t xml:space="preserve">Izrada taktilnog polja upozorenja čepaste strukture od predgotovljenih betonskih elemenata. Taktilna polja postavljaju se prema projektu na mjesta definiranim projektom, a u skladu s važećim Pravilnikom o osiguranju pristupačnosti građevina osobama s invaliditetom i smanjene pokretljivosti te važećim hrvatskim normama koje reguliraju to područje. Jedinična cijena obuhvaća nabavu, prijevoz i ugradnju taktilnog polja prema detaljima iz projekta Obračun je po m2 postavljenih taktilnih polja. </t>
  </si>
  <si>
    <t>Izrada pješačkog prijelaza bijele boje s retroreflektivnim zrncima klase II, širine 5,0 m, širine trake, puno/prazno polje 0,4/0,4 m. Oznake na kolniku izvode se prema projektu prometne opreme i signalizacije, a u skladu s važećim Pravilnikom o prometnim znakovima, opremi i signalizaciji na cestama i važećim hrvatskim normama koje reguliraju to područje (HRN 1436 ili jednakovrijedna). U cijenu ulazi sav rad, materijal prijevoz i sve ostalo što je potrebno za potpuni dovršetak posla uključujući potrebna ispitivanja kakvoće materijala i rada. Obračun je po m2 izvedenih oznaka. Izvedba, kontrola kakvoće i obračun prema OTU 9-02 i 9-02.2.</t>
  </si>
  <si>
    <t>Asfaltiranje pločnika. Izrada sloja asfalta po sistemu sitnozrnatog asfaltbetona AC8 Surf 50/70, debljine 4 cm. Za ovaj sustav treba primjeniti prirodni ili drobljeni pijesak i kameno brašno (filer). Kvalitetu stijenske mase treba dokazati uvjerenjem o kakvoći, ne starijim od godinu dana. U pogledu kvalitete primjenjivat će se važeće norme. 
(HRNEN131081:2007,HRNEN.131081:2007/Ispr.1:2008 ili jednakovrijedna) Sva tekuća ispitivanja obavlja izvođač o svom trošku.
Obračun po m2 ugrađene asfaltne mase.</t>
  </si>
  <si>
    <t>PRIPREMNI RADOVI, RUŠENJA I DEMONTAŽE</t>
  </si>
  <si>
    <t>Izrada geodetskog elaborata iskolčenja od strane ovlaštenog inženjera geodezija i iskolčenje objekta na terenu sukladno važećim propisima. Građevina mora biti iskolčena prije početka izvođenja građevinskih radova. Primjerak elaborata iskolčenja predaje se Investitoru. Obračun po kompletno izvršenoj stavci.</t>
  </si>
  <si>
    <t xml:space="preserve">Demontaža, skladištenje za vrijeme izvođenja radova i ponovna montaža metalnih ogradnih vrata. Stavka uključuje sve potrebne bravarske radove i antikorozivnu zaštitu ugrađenih elemenata (brušenje, bojanje temeljnom bojom u 2 sloja i završnim lakom u 2 sloja). Obračun po komadu demontirane i ponovno montirane bravarije. Ukoliko se demontirana vrata zbog promjene širine ulaza ne ugrađuju, obračunava se samo demontaža kao 20% količine. </t>
  </si>
  <si>
    <t>Strojni široki iskop materijala I. do III. kategorije s odlaganjem materijala u stranu. Čisti zemljani materijal odlaže se na gradilištu radi naknadne upotrebe. Obračun po m3 iskopanog materijala.</t>
  </si>
  <si>
    <t>Ručni iskop iskop materijala I. do III. kategorije s odlaganjem materijala u stranu u blizini postojećih instalacija. Obračun po m3 iskopanog materijala.</t>
  </si>
  <si>
    <t>Kombinirani strojno-ručni iskop rova za trakaste temelje u materijalu I. do III. kategorije s odlaganjem materijala u stranu. Dimenzije poprečnog presjeka rova su b/h= 50/30 cm (dio je obračunat u širokom iskopu). Obračun po m3 iskopanog materijala.</t>
  </si>
  <si>
    <t>Konstruktivno armaturno željezo. U potporne zidove treba postaviti armaturu točno prema statičkom proračunu. Prije ugradnje armaturu treba očistiti od prljavštine i hrđe, te povezati. U cijenu ulazi nabava, doprema, ravnanje, sječenje, čišćenje, svi lokalni prijevozi i vezanje.
Napomena: Betoniranju se može pristupiti, kad nadzorni inženjer pregleda postavljenu armaturu !
Statičkim je proračunom određena armatura:
Obračun po kg postavljene armature.</t>
  </si>
  <si>
    <t>Dobava, doprema i ugradnja betona razreda čvrstoće C 20/25 u temelj javne rasvjete dimenzija 1x1x1 m. Stavka uključuje sav potreban rad i materijal, kao i svu potrebnu oplatu i cijevi za uvlačenje instalacija. Obračun po m3 izvedenog temelja.</t>
  </si>
  <si>
    <t>Izrada zida s jednim licem od lomljenog kamena. Izvodi se u betonu marke C25/30, u jednostranoj oplati. Oblogu vanjskog lica zida izvesti od obrađenog lomljenog kamena zidanog na bunju s upuštenim fugama. 
 Kamen u zidu ne smije imati najkraću stranu od 25 cm. Zid treba dilatirati na svakih cca 20,00 m. U cijenu ulaze svi troškovi materijala i izrade, uključujući oplate, prijevoze do 20 m, fugiranje, sredstva za rad i zaštitu betona, kao i geodetski radovi na određivaju horizontalne dispozicije zida, te određivanju visinskih kota zida, prema tehničkom rješenju.
Obračun po m3 gotovog zida.</t>
  </si>
  <si>
    <t>Dobava, doprema i ugradnja betona u armirano-betonske podloge debljine 10 cm na prethodno pripremljenoj i nabijenoj podlozi od tampona. Podloge su armirane mrežom Q-131 koja je obračunata posebno. Završna obrada betonskih podloga je zaravnavanje letvom. Spojeve sa starom podlogom potrebno je uredno zarezati. Obračun po m2 izvedene betonske podloge.</t>
  </si>
  <si>
    <t>armaturne mreže</t>
  </si>
  <si>
    <t>armaturne šipke</t>
  </si>
  <si>
    <t>Privremena prometna regulacija. Za potrebe izvođenja radova na javnoj površini potrebno je izraditi rješenje privremene regulacije prometa i zatražiti odobrenje nadležnog tijela jedinice lokalne samouprave. Stavka uključuje izradu rješenja, pribavljanje potrebnih suglasnosti te sve potrebne prometne znakove, putokaze, semafore i ostalo predviđeno rješenjem. Po završetku radova, potrebno je ukloniti privremenu signalizaciju i obnoviti prethodnu. Obračun po kompletu.</t>
  </si>
  <si>
    <t>Pažljivi ručni iskop probnih poprečnih rovova, prije početka zemljanih radova, zbog utvrđivanja dubina i pozicija postojećih instalacija, u terenu bez obzira na kategoriju zemljišta. Probni rovovi predviđeni su izvesti poprečno na osovinu, dimenzija 0,80 x 1,00 x 3,00 m. U cijenu stavke uračunato je i njihovo naknadno zatrpavanje, bez obnove kolničke konstrukcije   koja je obračunata zasebno. Obračun po komadu probnih rovova.</t>
  </si>
  <si>
    <t>Izmicanje postojeće kabelske instalacije. Stavka uključuje pažljivi ručni otkop terena oko kabelske instalacije, iskop novog rova prema projektiranoj trasi dubine prema postojećoj, odnosno prema dogovoru s predstavnikom vlasnika instalacije i polaganje u novi rov, oblogu pijeskom te naknadno zatrpavanje materijalom od iskopa. Po potrebi, rad se izvodi prema posebnom projektu kojeg izrađuje vlasnik instalacije. Nadzor nad radovima obavlja ovlaštena osoba vlasnika instalacije. Obračun po m' preložene instalacije.</t>
  </si>
  <si>
    <t xml:space="preserve">TROŠKOVNIK RADOVA </t>
  </si>
  <si>
    <t>S PROCJENOM VRIJEDNOSTI RADOVA I DOKAZNICOM MJERA</t>
  </si>
  <si>
    <t>INVESTITOR:</t>
  </si>
  <si>
    <t xml:space="preserve">GRAĐEVINA: </t>
  </si>
  <si>
    <t>BROJ PROJEKTA:</t>
  </si>
  <si>
    <t>Projektant:</t>
  </si>
  <si>
    <t>Martin Brnelić, mag.ing.aedif.</t>
  </si>
  <si>
    <t>Dobava, doprema i sadnja sadnica:
PRUNUS LAUROCERASUS - LOVOR VIŠNJA, visina 60-70 cm
Stavka uključuje iskop jama za sadnju, sadnja sa gnojenjem organskim i mineralnim gnojivom, zatrpavanje i ravnanje površine. Inicijalno zaljevanje. Utovar i odvoz materijala na deponij. Obračun po   komadu posađenog grma.</t>
  </si>
  <si>
    <t>demontiranje ograde</t>
  </si>
  <si>
    <t>Demontaža  postojeće metalne ograde na zidu. Ograda se sastoji od čeličnih cijevi (vertikalne i horizontalne) različitih profila te od pletene metalne mreže. U cijenu je potrebno ukalkulirati i zbrinjavanje otpada sukladno važećim propisima. Obračun po m' demontirane ograde.</t>
  </si>
  <si>
    <t>Demontaža postojećih stupova javne rasvjete sa svjetiljkom (i pripadajućih kabela) i njegova ponovna montaža na novu poziciju nakon izvođenja radova. Stavka uključuje sve potrebne radnje kao što su isključivanje napajanja, sve potrebne kontrole, spajanja, ispitivanja, ponovno uključivanje napajanja, uzemljenje i sl. Obračun po kompletno izvedenoj stavci.</t>
  </si>
  <si>
    <t>Uklanjanje postojećih slojeva asfalta debljine do 15 cm s utovarom u kamion, odvozom i zbrinjavanjem sukladno odredbama Zakona o održivom gospodarenju otpadom. Obračun po m2 uklonjenog i odvezenog asfalta.</t>
  </si>
  <si>
    <t>Podložni beton. Dobava, doprema i ugradnja mršavog betona C16/20 u izravnavajući podložni sloj betona ispod temeljnih stopa zidova. Stavka uključuje sav potreban rad i materijal. Obračun po m3 izvedenog  podložnog betona.</t>
  </si>
  <si>
    <t>Dobava, doprema i ugradnja betona razreda čvrstoće C 20/25 u konstrukcije presjeka srednje veličine u razini terena. Stavkom su obuhvaćena betoniranja temelja novih ogradnih zidova, uz svu potrebnu oplatu. Obračun po m3 stvarno ugrađenog betona.</t>
  </si>
  <si>
    <t>Parapetni zidići. Dobava, doprema i ugradnja betona razreda čvrstoće C 20/25 u konstrukcije presjeka srednje veličine u razini terena. Stavkom su obuhvaćena betoniranja parapetnih zidova u dvostranoj glatkoj oplati s ugradnjom kutne letvice 3x3 cm. Obračun po m3 stvarno ugrađenog betona.</t>
  </si>
  <si>
    <t>Izrada  isprekidane crte za zaustavljanje bijele boje s retroreflektivnim zrncima klase II, širine 50 cm (H15). Oznake na kolniku izvode se prema projektu prometne opreme i signalizacije, a u skladu s važećim Pravilnikom o prometnim znakovima, opremi i signalizaciji na cestama i važećim hrvatskim normama koje reguliraju to područje (HRN 1436). U cijenu ulazi sav rad, materijal prijevoz i sve ostalo što je potrebno za potpuni dovršetak posla uključujući potrebna ispitivanja kakvoće materijala i rada. Obračun je po m' izvedenih oznaka. Izvedba, kontrola kakvoće i obračun prema OTU 9-02 i 9-02.2.</t>
  </si>
  <si>
    <t>Nabava, doprema i ugradnja panelne ograde kao Betafence model Nylofor 3D super ili jednakovrijedno, dimenzija šxv 250x103 cm, debljine žice 5mm i otvora oka 200x50mm  s pripadajućim stupom H profila i pripadajućim metalnim spojnicama sa sigurnosnim inox vijcima, te montažom  koja obuhvaća bušenje rupa dijamantnom krunom u ogradnom zidu  koje je potrebno izbušiti do dubine 20 cm s betoniranjem stupova. Rupa mora biti min. promjera 110mm. U jediničnoj cijeni uključiti sav potreban rad i materijal za potpuno dovršenje stavke. Obračun po m1 izvedene ograde.</t>
  </si>
  <si>
    <t>Dobava, doprema i ugradnja plodne zemlje - humusa u vrtove iza ogradnog zida. Stavka uključuje sve prijevoze, prijenose, nabijenje i planiranje materijala. Obračun po m3 ugrađene zemlje.</t>
  </si>
  <si>
    <t>IZGRADNJA NOGOSTUPA UZ LC 58110 U CERNIKU</t>
  </si>
  <si>
    <t>OPĆINA ČAVLE, Čavja 31, 51219 Čavle, Hrvatska, OIB: 27613220645</t>
  </si>
  <si>
    <t>TR 24/25</t>
  </si>
  <si>
    <t>RIJEKA, VELJAČA 2025. GODINE</t>
  </si>
  <si>
    <t>cijena [€]</t>
  </si>
  <si>
    <t>TROŠKOVNIK - IZGRADNJA NOGOSTUPA UZ LC 58110 U CERNIKU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</si>
</sst>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sz val="11"/>
      <color theme="1"/>
      <name val="Calibri"/>
      <family val="2"/>
      <charset val="238"/>
      <scheme val="minor"/>
    </font>
    <font>
      <sz val="11"/>
      <name val="Calibri"/>
      <family val="2"/>
      <scheme val="minor"/>
    </font>
    <font>
      <sz val="8"/>
      <name val="Calibri"/>
      <family val="2"/>
      <scheme val="minor"/>
    </font>
    <font>
      <b/>
      <sz val="20"/>
      <color theme="1"/>
      <name val="Calibri"/>
      <family val="2"/>
      <charset val="238"/>
      <scheme val="minor"/>
    </font>
    <font>
      <b/>
      <sz val="12"/>
      <color theme="1"/>
      <name val="Calibri"/>
      <family val="2"/>
      <charset val="238"/>
      <scheme val="minor"/>
    </font>
    <font>
      <b/>
      <sz val="11"/>
      <color theme="1"/>
      <name val="Arial"/>
      <family val="2"/>
      <charset val="238"/>
    </font>
    <font>
      <sz val="12"/>
      <color theme="1"/>
      <name val="Calibri"/>
      <family val="2"/>
      <scheme val="minor"/>
    </font>
    <font>
      <i/>
      <sz val="8"/>
      <color theme="1"/>
      <name val="Calibri"/>
      <family val="2"/>
      <charset val="238"/>
      <scheme val="minor"/>
    </font>
    <font>
      <sz val="10"/>
      <color indexed="8"/>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ck">
        <color rgb="FF00B2A9"/>
      </top>
      <bottom/>
      <diagonal/>
    </border>
    <border>
      <left/>
      <right/>
      <top/>
      <bottom style="thick">
        <color rgb="FF00B2A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s>
  <cellStyleXfs count="5">
    <xf numFmtId="0" fontId="0" fillId="0" borderId="0"/>
    <xf numFmtId="9" fontId="4" fillId="0" borderId="0" applyFont="0" applyFill="0" applyBorder="0" applyAlignment="0" applyProtection="0"/>
    <xf numFmtId="0" fontId="6" fillId="0" borderId="0"/>
    <xf numFmtId="0" fontId="3" fillId="0" borderId="0"/>
    <xf numFmtId="0" fontId="14" fillId="0" borderId="0"/>
  </cellStyleXfs>
  <cellXfs count="84">
    <xf numFmtId="0" fontId="0" fillId="0" borderId="0" xfId="0"/>
    <xf numFmtId="0" fontId="0" fillId="0" borderId="1" xfId="0" applyBorder="1" applyAlignment="1">
      <alignment horizontal="center"/>
    </xf>
    <xf numFmtId="0" fontId="0" fillId="0" borderId="2" xfId="0" applyBorder="1" applyAlignment="1">
      <alignment horizontal="center"/>
    </xf>
    <xf numFmtId="0" fontId="5" fillId="3" borderId="7" xfId="0" applyFont="1" applyFill="1" applyBorder="1" applyAlignment="1">
      <alignment horizontal="center"/>
    </xf>
    <xf numFmtId="0" fontId="5" fillId="3" borderId="4" xfId="0" applyFont="1" applyFill="1" applyBorder="1" applyAlignment="1">
      <alignment horizontal="center"/>
    </xf>
    <xf numFmtId="9" fontId="5" fillId="3" borderId="4" xfId="1" applyFont="1" applyFill="1" applyBorder="1" applyAlignment="1">
      <alignment horizontal="center"/>
    </xf>
    <xf numFmtId="0" fontId="5" fillId="4" borderId="4" xfId="0" applyFont="1" applyFill="1" applyBorder="1" applyAlignment="1">
      <alignment horizontal="center"/>
    </xf>
    <xf numFmtId="4" fontId="0" fillId="0" borderId="0" xfId="0" applyNumberFormat="1"/>
    <xf numFmtId="4" fontId="5" fillId="3" borderId="7" xfId="0" applyNumberFormat="1" applyFont="1" applyFill="1" applyBorder="1" applyAlignment="1">
      <alignment horizontal="center"/>
    </xf>
    <xf numFmtId="4" fontId="0" fillId="0" borderId="2" xfId="0" applyNumberFormat="1" applyBorder="1" applyAlignment="1">
      <alignment horizontal="center"/>
    </xf>
    <xf numFmtId="4" fontId="0" fillId="0" borderId="1" xfId="0" applyNumberFormat="1" applyBorder="1" applyAlignment="1">
      <alignment horizontal="center"/>
    </xf>
    <xf numFmtId="4" fontId="5" fillId="3" borderId="4" xfId="0" applyNumberFormat="1" applyFont="1" applyFill="1" applyBorder="1" applyAlignment="1">
      <alignment horizontal="center"/>
    </xf>
    <xf numFmtId="4" fontId="5" fillId="4" borderId="4" xfId="0" applyNumberFormat="1" applyFont="1" applyFill="1" applyBorder="1" applyAlignment="1">
      <alignment horizontal="center"/>
    </xf>
    <xf numFmtId="0" fontId="0" fillId="0" borderId="2" xfId="0" applyBorder="1" applyAlignment="1">
      <alignment vertical="top" wrapText="1"/>
    </xf>
    <xf numFmtId="0" fontId="0" fillId="0" borderId="1" xfId="0" applyBorder="1" applyAlignment="1">
      <alignment vertical="top" wrapText="1"/>
    </xf>
    <xf numFmtId="0" fontId="0" fillId="0" borderId="0" xfId="0" applyAlignment="1">
      <alignment vertical="top"/>
    </xf>
    <xf numFmtId="0" fontId="5" fillId="3" borderId="6" xfId="0" applyFont="1" applyFill="1" applyBorder="1" applyAlignment="1">
      <alignment horizontal="center" vertical="top"/>
    </xf>
    <xf numFmtId="0" fontId="0" fillId="0" borderId="2" xfId="0" applyBorder="1" applyAlignment="1">
      <alignment horizontal="center" vertical="top"/>
    </xf>
    <xf numFmtId="0" fontId="0" fillId="0" borderId="1" xfId="0" applyBorder="1" applyAlignment="1">
      <alignment horizontal="center" vertical="top"/>
    </xf>
    <xf numFmtId="0" fontId="5" fillId="3" borderId="3" xfId="0" applyFont="1" applyFill="1" applyBorder="1" applyAlignment="1">
      <alignment horizontal="center" vertical="top"/>
    </xf>
    <xf numFmtId="0" fontId="6" fillId="4" borderId="3" xfId="0" applyFont="1" applyFill="1" applyBorder="1" applyAlignment="1">
      <alignment horizontal="center" vertical="top"/>
    </xf>
    <xf numFmtId="0" fontId="5" fillId="3" borderId="7" xfId="0" applyFont="1" applyFill="1" applyBorder="1" applyAlignment="1">
      <alignment horizontal="center" vertical="top"/>
    </xf>
    <xf numFmtId="0" fontId="5" fillId="3" borderId="4" xfId="0" applyFont="1" applyFill="1" applyBorder="1" applyAlignment="1">
      <alignment horizontal="left" vertical="top"/>
    </xf>
    <xf numFmtId="0" fontId="5" fillId="4" borderId="4" xfId="0" applyFont="1" applyFill="1" applyBorder="1" applyAlignment="1">
      <alignment horizontal="left" vertical="top"/>
    </xf>
    <xf numFmtId="0" fontId="6" fillId="0" borderId="0" xfId="2"/>
    <xf numFmtId="2" fontId="6" fillId="0" borderId="0" xfId="2" applyNumberFormat="1" applyAlignment="1">
      <alignment horizontal="right"/>
    </xf>
    <xf numFmtId="0" fontId="5" fillId="0" borderId="0" xfId="2" applyFont="1"/>
    <xf numFmtId="0" fontId="0" fillId="0" borderId="0" xfId="0" applyAlignment="1">
      <alignment vertical="top" wrapText="1"/>
    </xf>
    <xf numFmtId="0" fontId="5" fillId="0" borderId="0" xfId="0" applyFont="1" applyAlignment="1">
      <alignment vertical="top"/>
    </xf>
    <xf numFmtId="0" fontId="5" fillId="2" borderId="3" xfId="0" applyFont="1" applyFill="1" applyBorder="1" applyAlignment="1">
      <alignment horizontal="center" vertical="top"/>
    </xf>
    <xf numFmtId="0" fontId="5" fillId="2" borderId="4" xfId="0" applyFont="1" applyFill="1" applyBorder="1" applyAlignment="1">
      <alignment vertical="top"/>
    </xf>
    <xf numFmtId="0" fontId="5" fillId="2" borderId="4" xfId="0" applyFont="1" applyFill="1" applyBorder="1"/>
    <xf numFmtId="4" fontId="5" fillId="2" borderId="4" xfId="0" applyNumberFormat="1" applyFont="1" applyFill="1" applyBorder="1"/>
    <xf numFmtId="0" fontId="5" fillId="0" borderId="0" xfId="0" applyFont="1"/>
    <xf numFmtId="0" fontId="6" fillId="2" borderId="9" xfId="0" applyFont="1" applyFill="1" applyBorder="1" applyAlignment="1">
      <alignment horizontal="center" vertical="top"/>
    </xf>
    <xf numFmtId="0" fontId="5" fillId="2" borderId="10" xfId="0" applyFont="1" applyFill="1" applyBorder="1" applyAlignment="1">
      <alignment horizontal="left" vertical="top"/>
    </xf>
    <xf numFmtId="0" fontId="5" fillId="2" borderId="10" xfId="0" applyFont="1" applyFill="1" applyBorder="1" applyAlignment="1">
      <alignment horizontal="center"/>
    </xf>
    <xf numFmtId="4" fontId="5" fillId="2" borderId="10" xfId="0" applyNumberFormat="1" applyFont="1" applyFill="1" applyBorder="1" applyAlignment="1">
      <alignment horizontal="center"/>
    </xf>
    <xf numFmtId="0" fontId="6" fillId="2" borderId="3" xfId="0" applyFont="1" applyFill="1" applyBorder="1" applyAlignment="1">
      <alignment horizontal="center" vertical="top"/>
    </xf>
    <xf numFmtId="0" fontId="5" fillId="2" borderId="4" xfId="0" applyFont="1" applyFill="1" applyBorder="1" applyAlignment="1">
      <alignment horizontal="left" vertical="top"/>
    </xf>
    <xf numFmtId="0" fontId="5" fillId="2" borderId="4" xfId="0" applyFont="1" applyFill="1" applyBorder="1" applyAlignment="1">
      <alignment horizontal="center"/>
    </xf>
    <xf numFmtId="4" fontId="5" fillId="2" borderId="4" xfId="0" applyNumberFormat="1" applyFont="1" applyFill="1" applyBorder="1" applyAlignment="1">
      <alignment horizontal="center"/>
    </xf>
    <xf numFmtId="0" fontId="5" fillId="4" borderId="4" xfId="0" applyFont="1" applyFill="1" applyBorder="1" applyAlignment="1">
      <alignment horizontal="center" vertical="top"/>
    </xf>
    <xf numFmtId="0" fontId="7" fillId="0" borderId="1" xfId="0" applyFont="1" applyBorder="1" applyAlignment="1">
      <alignment vertical="top" wrapText="1"/>
    </xf>
    <xf numFmtId="4" fontId="1" fillId="0" borderId="2" xfId="0" applyNumberFormat="1" applyFont="1" applyBorder="1" applyAlignment="1">
      <alignment horizontal="center"/>
    </xf>
    <xf numFmtId="0" fontId="9" fillId="0" borderId="0" xfId="2" applyFont="1"/>
    <xf numFmtId="0" fontId="1" fillId="0" borderId="0" xfId="2" applyFont="1" applyAlignment="1">
      <alignment wrapText="1"/>
    </xf>
    <xf numFmtId="0" fontId="10" fillId="0" borderId="0" xfId="0" applyFont="1"/>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0" xfId="0" applyFont="1"/>
    <xf numFmtId="0" fontId="13" fillId="0" borderId="0" xfId="0" applyFont="1"/>
    <xf numFmtId="164" fontId="0" fillId="0" borderId="0" xfId="0" applyNumberFormat="1" applyAlignment="1">
      <alignment horizontal="right"/>
    </xf>
    <xf numFmtId="164" fontId="5" fillId="2" borderId="5" xfId="0" applyNumberFormat="1" applyFont="1" applyFill="1" applyBorder="1" applyAlignment="1">
      <alignment horizontal="right"/>
    </xf>
    <xf numFmtId="164" fontId="0" fillId="0" borderId="1" xfId="0" applyNumberFormat="1" applyBorder="1" applyAlignment="1">
      <alignment horizontal="right"/>
    </xf>
    <xf numFmtId="164" fontId="5" fillId="3" borderId="8" xfId="0" applyNumberFormat="1" applyFont="1" applyFill="1" applyBorder="1" applyAlignment="1">
      <alignment horizontal="right"/>
    </xf>
    <xf numFmtId="164" fontId="0" fillId="0" borderId="2" xfId="0" applyNumberFormat="1" applyBorder="1" applyAlignment="1">
      <alignment horizontal="right"/>
    </xf>
    <xf numFmtId="164" fontId="5" fillId="4" borderId="5" xfId="0" applyNumberFormat="1" applyFont="1" applyFill="1" applyBorder="1" applyAlignment="1">
      <alignment horizontal="right"/>
    </xf>
    <xf numFmtId="164" fontId="5" fillId="2" borderId="11" xfId="0" applyNumberFormat="1" applyFont="1" applyFill="1" applyBorder="1" applyAlignment="1">
      <alignment horizontal="right"/>
    </xf>
    <xf numFmtId="164" fontId="5" fillId="3" borderId="5" xfId="0" applyNumberFormat="1" applyFont="1" applyFill="1" applyBorder="1" applyAlignment="1">
      <alignment horizontal="right"/>
    </xf>
    <xf numFmtId="164" fontId="0" fillId="0" borderId="0" xfId="0" applyNumberFormat="1"/>
    <xf numFmtId="164" fontId="5" fillId="2" borderId="4" xfId="0" applyNumberFormat="1" applyFont="1" applyFill="1" applyBorder="1" applyAlignment="1">
      <alignment horizontal="center"/>
    </xf>
    <xf numFmtId="164" fontId="5" fillId="2" borderId="4" xfId="0" applyNumberFormat="1" applyFont="1" applyFill="1" applyBorder="1"/>
    <xf numFmtId="164" fontId="0" fillId="0" borderId="1" xfId="0" applyNumberFormat="1" applyBorder="1" applyAlignment="1">
      <alignment horizontal="center"/>
    </xf>
    <xf numFmtId="164" fontId="5" fillId="3" borderId="7" xfId="0" applyNumberFormat="1" applyFont="1" applyFill="1" applyBorder="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164" fontId="2" fillId="0" borderId="2" xfId="0" applyNumberFormat="1" applyFont="1" applyBorder="1" applyAlignment="1">
      <alignment horizontal="center"/>
    </xf>
    <xf numFmtId="164" fontId="5" fillId="4" borderId="4" xfId="0" applyNumberFormat="1" applyFont="1" applyFill="1" applyBorder="1" applyAlignment="1">
      <alignment horizontal="center"/>
    </xf>
    <xf numFmtId="164" fontId="5" fillId="2" borderId="10" xfId="0" applyNumberFormat="1" applyFont="1" applyFill="1" applyBorder="1" applyAlignment="1">
      <alignment horizontal="center"/>
    </xf>
    <xf numFmtId="164" fontId="5" fillId="3" borderId="4" xfId="0" applyNumberFormat="1" applyFont="1" applyFill="1" applyBorder="1" applyAlignment="1">
      <alignment horizontal="center"/>
    </xf>
    <xf numFmtId="0" fontId="0" fillId="0" borderId="14" xfId="0" applyBorder="1" applyAlignment="1">
      <alignment horizontal="center" vertical="top"/>
    </xf>
    <xf numFmtId="0" fontId="0" fillId="0" borderId="14" xfId="0" applyBorder="1" applyAlignment="1">
      <alignment vertical="top" wrapText="1"/>
    </xf>
    <xf numFmtId="0" fontId="0" fillId="0" borderId="14" xfId="0"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right"/>
    </xf>
    <xf numFmtId="164" fontId="2" fillId="0" borderId="14" xfId="0" applyNumberFormat="1" applyFont="1" applyBorder="1" applyAlignment="1">
      <alignment horizontal="center"/>
    </xf>
    <xf numFmtId="164" fontId="0" fillId="0" borderId="14" xfId="0" applyNumberFormat="1" applyBorder="1" applyAlignment="1">
      <alignment horizontal="right"/>
    </xf>
    <xf numFmtId="0" fontId="0" fillId="0" borderId="15" xfId="0" applyBorder="1" applyAlignment="1">
      <alignment horizontal="center" vertical="top"/>
    </xf>
    <xf numFmtId="0" fontId="0" fillId="0" borderId="15" xfId="0" applyBorder="1" applyAlignment="1">
      <alignment vertical="top" wrapText="1"/>
    </xf>
    <xf numFmtId="0" fontId="0" fillId="0" borderId="15" xfId="0" applyBorder="1" applyAlignment="1">
      <alignment horizontal="center"/>
    </xf>
    <xf numFmtId="164" fontId="1" fillId="0" borderId="15" xfId="0" applyNumberFormat="1" applyFont="1" applyBorder="1" applyAlignment="1">
      <alignment horizontal="center"/>
    </xf>
    <xf numFmtId="4" fontId="5" fillId="2" borderId="16" xfId="0" applyNumberFormat="1" applyFont="1" applyFill="1" applyBorder="1"/>
    <xf numFmtId="4" fontId="1" fillId="0" borderId="1" xfId="0" applyNumberFormat="1" applyFont="1" applyBorder="1" applyAlignment="1">
      <alignment horizontal="center"/>
    </xf>
  </cellXfs>
  <cellStyles count="5">
    <cellStyle name="Normal" xfId="0" builtinId="0"/>
    <cellStyle name="Normal 2" xfId="2" xr:uid="{00000000-0005-0000-0000-000002000000}"/>
    <cellStyle name="Normal 2 2" xfId="3" xr:uid="{C3ECD344-96C4-413F-83E3-C166B5B364C7}"/>
    <cellStyle name="Percent" xfId="1" builtinId="5"/>
    <cellStyle name="Standard" xfId="4" xr:uid="{BC7D4082-52EE-42DE-86AA-4F33EFEDD5E0}"/>
  </cellStyles>
  <dxfs count="8">
    <dxf>
      <font>
        <color theme="0" tint="-0.34998626667073579"/>
      </font>
    </dxf>
    <dxf>
      <font>
        <color theme="0" tint="-0.1499679555650502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tin\Documents\Projekti_Radno_SSD\cavle%20-%20nogostup%20cernik\TROSKOVNIK\troskovnik%20-%20CERNIK%20NOGOSTUP%20-%20plus%20dok%20-%20C.xlsx" TargetMode="External"/><Relationship Id="rId1" Type="http://schemas.openxmlformats.org/officeDocument/2006/relationships/externalLinkPath" Target="troskovnik%20-%20CERNIK%20NOGOSTUP%20-%20plus%20dok%20-%20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SLOVNA"/>
      <sheetName val="TROSKOVNIK"/>
      <sheetName val="DOKAZNICA"/>
      <sheetName val="Izračun masa"/>
    </sheetNames>
    <sheetDataSet>
      <sheetData sheetId="0"/>
      <sheetData sheetId="1"/>
      <sheetData sheetId="2">
        <row r="28">
          <cell r="Q28">
            <v>1</v>
          </cell>
        </row>
        <row r="31">
          <cell r="Q31">
            <v>45</v>
          </cell>
        </row>
        <row r="43">
          <cell r="Q43">
            <v>2</v>
          </cell>
        </row>
        <row r="48">
          <cell r="Q48">
            <v>2</v>
          </cell>
        </row>
        <row r="55">
          <cell r="Q55">
            <v>20</v>
          </cell>
        </row>
        <row r="58">
          <cell r="Q58">
            <v>35</v>
          </cell>
        </row>
        <row r="61">
          <cell r="Q61">
            <v>1</v>
          </cell>
        </row>
        <row r="64">
          <cell r="Q64">
            <v>2</v>
          </cell>
        </row>
        <row r="79">
          <cell r="Q79">
            <v>30</v>
          </cell>
        </row>
        <row r="90">
          <cell r="Q90">
            <v>84</v>
          </cell>
        </row>
        <row r="94">
          <cell r="Q94">
            <v>45</v>
          </cell>
        </row>
        <row r="97">
          <cell r="Q97">
            <v>2</v>
          </cell>
        </row>
        <row r="122">
          <cell r="Q122">
            <v>22</v>
          </cell>
        </row>
        <row r="128">
          <cell r="Q128">
            <v>5.6999999999999993</v>
          </cell>
        </row>
        <row r="133">
          <cell r="Q133">
            <v>3</v>
          </cell>
        </row>
        <row r="136">
          <cell r="Q136">
            <v>5</v>
          </cell>
        </row>
        <row r="144">
          <cell r="Q144">
            <v>23.24</v>
          </cell>
        </row>
        <row r="148">
          <cell r="Q148">
            <v>120</v>
          </cell>
        </row>
        <row r="151">
          <cell r="Q151">
            <v>8</v>
          </cell>
        </row>
        <row r="160">
          <cell r="Q160">
            <v>50</v>
          </cell>
        </row>
        <row r="164">
          <cell r="Q164">
            <v>1.5</v>
          </cell>
        </row>
        <row r="170">
          <cell r="Q170">
            <v>3</v>
          </cell>
        </row>
        <row r="177">
          <cell r="Q177">
            <v>8</v>
          </cell>
        </row>
        <row r="183">
          <cell r="Q183">
            <v>2</v>
          </cell>
        </row>
        <row r="189">
          <cell r="Q189">
            <v>11</v>
          </cell>
        </row>
        <row r="195">
          <cell r="Q195">
            <v>10</v>
          </cell>
        </row>
        <row r="201">
          <cell r="Q201">
            <v>32</v>
          </cell>
        </row>
        <row r="207">
          <cell r="Q207">
            <v>2</v>
          </cell>
        </row>
        <row r="212">
          <cell r="Q212">
            <v>400</v>
          </cell>
        </row>
        <row r="215">
          <cell r="Q215">
            <v>550</v>
          </cell>
        </row>
        <row r="221">
          <cell r="Q221">
            <v>3</v>
          </cell>
        </row>
        <row r="233">
          <cell r="Q233">
            <v>20</v>
          </cell>
        </row>
        <row r="238">
          <cell r="Q238">
            <v>52</v>
          </cell>
        </row>
        <row r="245">
          <cell r="Q245">
            <v>46</v>
          </cell>
        </row>
        <row r="252">
          <cell r="Q252">
            <v>3.5</v>
          </cell>
        </row>
        <row r="255">
          <cell r="Q255">
            <v>2</v>
          </cell>
        </row>
        <row r="261">
          <cell r="Q261">
            <v>3.5</v>
          </cell>
        </row>
        <row r="266">
          <cell r="Q266">
            <v>15</v>
          </cell>
        </row>
        <row r="282">
          <cell r="Q282">
            <v>30</v>
          </cell>
        </row>
        <row r="291">
          <cell r="Q291">
            <v>20</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2692A-7F5D-408F-A72D-149A16E4B32C}">
  <dimension ref="A1:AC54"/>
  <sheetViews>
    <sheetView view="pageLayout" topLeftCell="A19" zoomScaleNormal="100" workbookViewId="0">
      <selection activeCell="C50" sqref="C50"/>
    </sheetView>
  </sheetViews>
  <sheetFormatPr defaultRowHeight="14.5" x14ac:dyDescent="0.35"/>
  <sheetData>
    <row r="1" spans="1:29" x14ac:dyDescent="0.35">
      <c r="A1" s="24"/>
      <c r="B1" s="24"/>
      <c r="C1" s="24"/>
      <c r="D1" s="24"/>
      <c r="E1" s="24"/>
      <c r="F1" s="24"/>
      <c r="G1" s="24"/>
      <c r="H1" s="24"/>
      <c r="I1" s="24"/>
      <c r="J1" s="24"/>
      <c r="K1" s="24"/>
      <c r="L1" s="24"/>
      <c r="M1" s="25"/>
      <c r="N1" s="24"/>
      <c r="O1" s="24"/>
      <c r="P1" s="24"/>
      <c r="Q1" s="24"/>
      <c r="R1" s="24"/>
      <c r="S1" s="24"/>
      <c r="T1" s="24"/>
      <c r="U1" s="24"/>
      <c r="V1" s="24"/>
      <c r="W1" s="24"/>
      <c r="X1" s="24"/>
      <c r="Y1" s="24"/>
      <c r="Z1" s="24"/>
      <c r="AA1" s="24"/>
      <c r="AB1" s="24"/>
      <c r="AC1" s="24"/>
    </row>
    <row r="2" spans="1:29" ht="15" thickBot="1" x14ac:dyDescent="0.4">
      <c r="A2" s="24"/>
      <c r="B2" s="24"/>
      <c r="C2" s="24"/>
      <c r="D2" s="24"/>
      <c r="E2" s="24"/>
      <c r="F2" s="24"/>
      <c r="G2" s="24"/>
      <c r="H2" s="24"/>
      <c r="I2" s="24"/>
      <c r="J2" s="24"/>
      <c r="K2" s="24"/>
      <c r="L2" s="24"/>
      <c r="M2" s="25"/>
      <c r="N2" s="24"/>
      <c r="O2" s="24"/>
      <c r="P2" s="24"/>
      <c r="Q2" s="24"/>
      <c r="R2" s="24"/>
      <c r="S2" s="24"/>
      <c r="T2" s="24"/>
      <c r="U2" s="24"/>
      <c r="V2" s="24"/>
      <c r="W2" s="24"/>
      <c r="X2" s="24"/>
      <c r="Y2" s="24"/>
      <c r="Z2" s="24"/>
      <c r="AA2" s="24"/>
      <c r="AB2" s="24"/>
      <c r="AC2" s="24"/>
    </row>
    <row r="3" spans="1:29" ht="15" thickTop="1" x14ac:dyDescent="0.35">
      <c r="A3" s="48"/>
      <c r="B3" s="48"/>
      <c r="C3" s="48"/>
      <c r="D3" s="48"/>
      <c r="E3" s="48"/>
      <c r="F3" s="48"/>
      <c r="G3" s="48"/>
      <c r="H3" s="48"/>
      <c r="I3" s="48"/>
      <c r="J3" s="48"/>
      <c r="K3" s="48"/>
      <c r="L3" s="24"/>
      <c r="M3" s="25"/>
      <c r="N3" s="24"/>
      <c r="O3" s="24"/>
      <c r="P3" s="24"/>
      <c r="Q3" s="24"/>
      <c r="R3" s="24"/>
      <c r="S3" s="24"/>
      <c r="T3" s="24"/>
      <c r="U3" s="24"/>
      <c r="V3" s="24"/>
      <c r="W3" s="24"/>
      <c r="X3" s="24"/>
      <c r="Y3" s="24"/>
      <c r="Z3" s="24"/>
      <c r="AA3" s="24"/>
      <c r="AB3" s="24"/>
      <c r="AC3" s="24"/>
    </row>
    <row r="4" spans="1:29" x14ac:dyDescent="0.35">
      <c r="B4" s="24"/>
      <c r="C4" s="24"/>
      <c r="D4" s="24"/>
      <c r="E4" s="24"/>
      <c r="F4" s="24"/>
      <c r="G4" s="24"/>
      <c r="H4" s="24"/>
      <c r="I4" s="24"/>
      <c r="J4" s="46"/>
      <c r="K4" s="24"/>
      <c r="L4" s="24"/>
      <c r="M4" s="25"/>
      <c r="N4" s="24"/>
      <c r="O4" s="24"/>
      <c r="P4" s="24"/>
      <c r="Q4" s="24"/>
      <c r="R4" s="24"/>
      <c r="S4" s="24"/>
      <c r="T4" s="24"/>
      <c r="U4" s="24"/>
      <c r="V4" s="24"/>
      <c r="W4" s="24"/>
      <c r="X4" s="24"/>
      <c r="Y4" s="24"/>
      <c r="Z4" s="24"/>
      <c r="AA4" s="24"/>
      <c r="AB4" s="24"/>
      <c r="AC4" s="24"/>
    </row>
    <row r="5" spans="1:29" x14ac:dyDescent="0.35">
      <c r="A5" s="26" t="s">
        <v>67</v>
      </c>
      <c r="C5" s="26" t="s">
        <v>84</v>
      </c>
      <c r="D5" s="24"/>
      <c r="E5" s="24"/>
      <c r="F5" s="24"/>
      <c r="G5" s="24"/>
      <c r="H5" s="24"/>
      <c r="I5" s="24"/>
      <c r="J5" s="24"/>
      <c r="K5" s="24"/>
      <c r="L5" s="24"/>
      <c r="M5" s="25"/>
      <c r="N5" s="24"/>
      <c r="O5" s="24"/>
      <c r="P5" s="24"/>
      <c r="Q5" s="24"/>
      <c r="R5" s="24"/>
      <c r="S5" s="24"/>
      <c r="T5" s="24"/>
      <c r="U5" s="24"/>
      <c r="V5" s="24"/>
      <c r="W5" s="24"/>
      <c r="X5" s="24"/>
      <c r="Y5" s="24"/>
      <c r="Z5" s="24"/>
      <c r="AA5" s="24"/>
      <c r="AB5" s="24"/>
      <c r="AC5" s="24"/>
    </row>
    <row r="6" spans="1:29" x14ac:dyDescent="0.35">
      <c r="A6" s="26"/>
      <c r="C6" s="26"/>
      <c r="D6" s="24"/>
      <c r="E6" s="24"/>
      <c r="F6" s="24"/>
      <c r="G6" s="24"/>
      <c r="H6" s="24"/>
      <c r="I6" s="24"/>
      <c r="J6" s="24"/>
      <c r="K6" s="24"/>
      <c r="L6" s="24"/>
      <c r="M6" s="25"/>
      <c r="N6" s="24"/>
      <c r="O6" s="24"/>
      <c r="P6" s="24"/>
      <c r="Q6" s="24"/>
      <c r="R6" s="24"/>
      <c r="S6" s="24"/>
      <c r="T6" s="24"/>
      <c r="U6" s="24"/>
      <c r="V6" s="24"/>
      <c r="W6" s="24"/>
      <c r="X6" s="24"/>
      <c r="Y6" s="24"/>
      <c r="Z6" s="24"/>
      <c r="AA6" s="24"/>
      <c r="AB6" s="24"/>
      <c r="AC6" s="24"/>
    </row>
    <row r="7" spans="1:29" x14ac:dyDescent="0.35">
      <c r="A7" s="26" t="s">
        <v>68</v>
      </c>
      <c r="C7" s="26" t="s">
        <v>83</v>
      </c>
      <c r="D7" s="24"/>
      <c r="E7" s="24"/>
      <c r="F7" s="24"/>
      <c r="G7" s="24"/>
      <c r="H7" s="24"/>
      <c r="I7" s="24"/>
      <c r="J7" s="24"/>
      <c r="K7" s="24"/>
      <c r="L7" s="24"/>
      <c r="M7" s="25"/>
      <c r="N7" s="24"/>
      <c r="O7" s="24"/>
      <c r="P7" s="24"/>
      <c r="Q7" s="24"/>
      <c r="R7" s="24"/>
      <c r="S7" s="24"/>
      <c r="T7" s="24"/>
      <c r="U7" s="24"/>
      <c r="V7" s="24"/>
      <c r="W7" s="24"/>
      <c r="X7" s="24"/>
      <c r="Y7" s="24"/>
      <c r="Z7" s="24"/>
      <c r="AA7" s="24"/>
      <c r="AB7" s="24"/>
      <c r="AC7" s="24"/>
    </row>
    <row r="8" spans="1:29" x14ac:dyDescent="0.35">
      <c r="A8" s="26"/>
      <c r="C8" s="26"/>
      <c r="D8" s="24"/>
      <c r="E8" s="24"/>
      <c r="F8" s="24"/>
      <c r="G8" s="24"/>
      <c r="H8" s="24"/>
      <c r="I8" s="24"/>
      <c r="J8" s="24"/>
      <c r="K8" s="24"/>
      <c r="L8" s="24"/>
      <c r="M8" s="25"/>
      <c r="N8" s="24"/>
      <c r="O8" s="24"/>
      <c r="P8" s="24"/>
      <c r="Q8" s="24"/>
      <c r="R8" s="24"/>
      <c r="S8" s="24"/>
      <c r="T8" s="24"/>
      <c r="U8" s="24"/>
      <c r="V8" s="24"/>
      <c r="W8" s="24"/>
      <c r="X8" s="24"/>
      <c r="Y8" s="24"/>
      <c r="Z8" s="24"/>
      <c r="AA8" s="24"/>
      <c r="AB8" s="24"/>
      <c r="AC8" s="24"/>
    </row>
    <row r="9" spans="1:29" x14ac:dyDescent="0.35">
      <c r="A9" s="26" t="s">
        <v>69</v>
      </c>
      <c r="C9" s="26" t="s">
        <v>85</v>
      </c>
      <c r="D9" s="24"/>
      <c r="E9" s="24"/>
      <c r="F9" s="24"/>
      <c r="G9" s="24"/>
      <c r="H9" s="24"/>
      <c r="I9" s="24"/>
      <c r="J9" s="24"/>
      <c r="K9" s="24"/>
      <c r="L9" s="24"/>
      <c r="M9" s="25"/>
      <c r="N9" s="24"/>
      <c r="O9" s="24"/>
      <c r="P9" s="24"/>
      <c r="Q9" s="24"/>
      <c r="R9" s="24"/>
      <c r="S9" s="24"/>
      <c r="T9" s="24"/>
      <c r="U9" s="24"/>
      <c r="V9" s="24"/>
      <c r="W9" s="24"/>
      <c r="X9" s="24"/>
      <c r="Y9" s="24"/>
      <c r="Z9" s="24"/>
      <c r="AA9" s="24"/>
      <c r="AB9" s="24"/>
      <c r="AC9" s="24"/>
    </row>
    <row r="10" spans="1:29" x14ac:dyDescent="0.35">
      <c r="B10" s="24"/>
      <c r="C10" s="24"/>
      <c r="D10" s="24"/>
      <c r="E10" s="24"/>
      <c r="F10" s="24"/>
      <c r="G10" s="26"/>
      <c r="H10" s="24"/>
      <c r="I10" s="24"/>
      <c r="J10" s="24"/>
      <c r="K10" s="24"/>
      <c r="L10" s="24"/>
      <c r="M10" s="25"/>
      <c r="N10" s="24"/>
      <c r="O10" s="24"/>
      <c r="P10" s="24"/>
      <c r="Q10" s="24"/>
      <c r="R10" s="24"/>
      <c r="S10" s="24"/>
      <c r="T10" s="24"/>
      <c r="U10" s="24"/>
      <c r="V10" s="24"/>
      <c r="W10" s="24"/>
      <c r="X10" s="24"/>
      <c r="Y10" s="24"/>
      <c r="Z10" s="24"/>
      <c r="AA10" s="24"/>
      <c r="AB10" s="24"/>
      <c r="AC10" s="24"/>
    </row>
    <row r="11" spans="1:29" x14ac:dyDescent="0.35">
      <c r="A11" s="24"/>
      <c r="B11" s="24"/>
      <c r="C11" s="24"/>
      <c r="D11" s="24"/>
      <c r="E11" s="24"/>
      <c r="F11" s="24"/>
      <c r="G11" s="24"/>
      <c r="H11" s="24"/>
      <c r="I11" s="24"/>
      <c r="J11" s="24"/>
      <c r="K11" s="24"/>
      <c r="L11" s="24"/>
      <c r="M11" s="25"/>
      <c r="N11" s="24"/>
      <c r="O11" s="24"/>
      <c r="P11" s="24"/>
      <c r="Q11" s="24"/>
      <c r="R11" s="24"/>
      <c r="S11" s="24"/>
      <c r="T11" s="24"/>
      <c r="U11" s="24"/>
      <c r="V11" s="24"/>
      <c r="W11" s="24"/>
      <c r="X11" s="24"/>
      <c r="Y11" s="24"/>
      <c r="Z11" s="24"/>
      <c r="AA11" s="24"/>
      <c r="AB11" s="24"/>
      <c r="AC11" s="24"/>
    </row>
    <row r="12" spans="1:29" x14ac:dyDescent="0.35">
      <c r="A12" s="24"/>
      <c r="B12" s="24"/>
      <c r="C12" s="24"/>
      <c r="D12" s="24"/>
      <c r="E12" s="24"/>
      <c r="F12" s="24"/>
      <c r="G12" s="24"/>
      <c r="H12" s="24"/>
      <c r="I12" s="24"/>
      <c r="J12" s="24"/>
      <c r="K12" s="24"/>
      <c r="L12" s="24"/>
      <c r="M12" s="25"/>
      <c r="N12" s="24"/>
      <c r="O12" s="24"/>
      <c r="P12" s="24"/>
      <c r="Q12" s="24"/>
      <c r="R12" s="24"/>
      <c r="S12" s="24"/>
      <c r="T12" s="24"/>
      <c r="U12" s="24"/>
      <c r="V12" s="24"/>
      <c r="W12" s="24"/>
      <c r="X12" s="24"/>
      <c r="Y12" s="24"/>
      <c r="Z12" s="24"/>
      <c r="AA12" s="24"/>
      <c r="AB12" s="24"/>
      <c r="AC12" s="24"/>
    </row>
    <row r="13" spans="1:29" x14ac:dyDescent="0.35">
      <c r="A13" s="24"/>
      <c r="B13" s="24"/>
      <c r="C13" s="24"/>
      <c r="F13" s="24"/>
      <c r="G13" s="24"/>
      <c r="I13" s="24"/>
      <c r="J13" s="24"/>
      <c r="K13" s="24"/>
      <c r="L13" s="24"/>
      <c r="M13" s="25"/>
      <c r="N13" s="24"/>
      <c r="O13" s="24"/>
      <c r="P13" s="24"/>
      <c r="Q13" s="24"/>
      <c r="R13" s="24"/>
      <c r="S13" s="24"/>
      <c r="T13" s="24"/>
      <c r="U13" s="24"/>
      <c r="V13" s="24"/>
      <c r="W13" s="24"/>
      <c r="X13" s="24"/>
      <c r="Y13" s="24"/>
      <c r="Z13" s="24"/>
      <c r="AA13" s="24"/>
      <c r="AB13" s="24"/>
      <c r="AC13" s="24"/>
    </row>
    <row r="14" spans="1:29" x14ac:dyDescent="0.35">
      <c r="A14" s="24"/>
      <c r="B14" s="24"/>
      <c r="C14" s="24"/>
      <c r="D14" s="24"/>
      <c r="E14" s="24"/>
      <c r="F14" s="24"/>
      <c r="G14" s="24"/>
      <c r="H14" s="24"/>
      <c r="I14" s="24"/>
      <c r="J14" s="24"/>
      <c r="K14" s="24"/>
      <c r="L14" s="24"/>
      <c r="M14" s="25"/>
      <c r="N14" s="24"/>
      <c r="O14" s="24"/>
      <c r="P14" s="24"/>
      <c r="Q14" s="24"/>
      <c r="R14" s="24"/>
      <c r="S14" s="24"/>
      <c r="T14" s="24"/>
      <c r="U14" s="24"/>
      <c r="V14" s="24"/>
      <c r="W14" s="24"/>
      <c r="X14" s="24"/>
      <c r="Y14" s="24"/>
      <c r="Z14" s="24"/>
      <c r="AA14" s="24"/>
      <c r="AB14" s="24"/>
      <c r="AC14" s="24"/>
    </row>
    <row r="15" spans="1:29" x14ac:dyDescent="0.35">
      <c r="A15" s="24"/>
      <c r="B15" s="24"/>
      <c r="C15" s="24"/>
      <c r="D15" s="24"/>
      <c r="E15" s="24"/>
      <c r="F15" s="24"/>
      <c r="G15" s="24"/>
      <c r="H15" s="24"/>
      <c r="I15" s="24"/>
      <c r="J15" s="24"/>
      <c r="K15" s="24"/>
      <c r="L15" s="24"/>
      <c r="M15" s="25"/>
      <c r="N15" s="24"/>
      <c r="O15" s="24"/>
      <c r="P15" s="24"/>
      <c r="Q15" s="24"/>
      <c r="R15" s="24"/>
      <c r="S15" s="24"/>
      <c r="T15" s="24"/>
      <c r="U15" s="24"/>
      <c r="V15" s="24"/>
      <c r="W15" s="24"/>
      <c r="X15" s="24"/>
      <c r="Y15" s="24"/>
      <c r="Z15" s="24"/>
      <c r="AA15" s="24"/>
      <c r="AB15" s="24"/>
      <c r="AC15" s="24"/>
    </row>
    <row r="16" spans="1:29" x14ac:dyDescent="0.35">
      <c r="A16" s="24"/>
      <c r="B16" s="24"/>
      <c r="C16" s="24"/>
      <c r="D16" s="46"/>
      <c r="E16" s="24"/>
      <c r="F16" s="24"/>
      <c r="G16" s="24"/>
      <c r="H16" s="24"/>
      <c r="I16" s="24"/>
      <c r="J16" s="24"/>
      <c r="K16" s="24"/>
      <c r="L16" s="24"/>
      <c r="M16" s="25"/>
      <c r="N16" s="24"/>
      <c r="O16" s="24"/>
      <c r="P16" s="24"/>
      <c r="Q16" s="24"/>
      <c r="R16" s="24"/>
      <c r="S16" s="24"/>
      <c r="T16" s="24"/>
      <c r="U16" s="24"/>
      <c r="V16" s="24"/>
      <c r="W16" s="24"/>
      <c r="X16" s="24"/>
      <c r="Y16" s="24"/>
      <c r="Z16" s="24"/>
      <c r="AA16" s="24"/>
      <c r="AB16" s="24"/>
      <c r="AC16" s="24"/>
    </row>
    <row r="17" spans="1:29" x14ac:dyDescent="0.35">
      <c r="A17" s="24"/>
      <c r="B17" s="24"/>
      <c r="C17" s="24"/>
      <c r="D17" s="24"/>
      <c r="E17" s="24"/>
      <c r="F17" s="24"/>
      <c r="G17" s="24"/>
      <c r="H17" s="24"/>
      <c r="I17" s="24"/>
      <c r="J17" s="24"/>
      <c r="K17" s="24"/>
      <c r="L17" s="24"/>
      <c r="M17" s="25"/>
      <c r="N17" s="24"/>
      <c r="O17" s="24"/>
      <c r="P17" s="24"/>
      <c r="Q17" s="24"/>
      <c r="R17" s="24"/>
      <c r="S17" s="24"/>
      <c r="T17" s="24"/>
      <c r="U17" s="24"/>
      <c r="V17" s="24"/>
      <c r="W17" s="24"/>
      <c r="X17" s="24"/>
      <c r="Y17" s="24"/>
      <c r="Z17" s="24"/>
      <c r="AA17" s="24"/>
      <c r="AB17" s="24"/>
      <c r="AC17" s="24"/>
    </row>
    <row r="18" spans="1:29" x14ac:dyDescent="0.35">
      <c r="A18" s="24"/>
      <c r="B18" s="24"/>
      <c r="C18" s="24"/>
      <c r="D18" s="24"/>
      <c r="E18" s="24"/>
      <c r="F18" s="24"/>
      <c r="G18" s="24"/>
      <c r="H18" s="24"/>
      <c r="I18" s="24"/>
      <c r="J18" s="24"/>
      <c r="K18" s="24"/>
      <c r="L18" s="24"/>
      <c r="M18" s="25"/>
      <c r="N18" s="24"/>
      <c r="O18" s="24"/>
      <c r="P18" s="24"/>
      <c r="Q18" s="24"/>
      <c r="R18" s="24"/>
      <c r="S18" s="24"/>
      <c r="T18" s="24"/>
      <c r="U18" s="24"/>
      <c r="V18" s="24"/>
      <c r="W18" s="24"/>
      <c r="X18" s="24"/>
      <c r="Y18" s="24"/>
      <c r="Z18" s="24"/>
      <c r="AA18" s="24"/>
      <c r="AB18" s="24"/>
      <c r="AC18" s="24"/>
    </row>
    <row r="19" spans="1:29" x14ac:dyDescent="0.35">
      <c r="A19" s="24"/>
      <c r="B19" s="24"/>
      <c r="C19" s="24"/>
      <c r="D19" s="24"/>
      <c r="E19" s="24"/>
      <c r="F19" s="24"/>
      <c r="G19" s="24"/>
      <c r="H19" s="24"/>
      <c r="I19" s="24"/>
      <c r="J19" s="24"/>
      <c r="K19" s="24"/>
      <c r="L19" s="24"/>
      <c r="M19" s="25"/>
      <c r="N19" s="24"/>
      <c r="O19" s="24"/>
      <c r="P19" s="24"/>
      <c r="Q19" s="24"/>
      <c r="R19" s="24"/>
      <c r="S19" s="24"/>
      <c r="T19" s="24"/>
      <c r="U19" s="24"/>
      <c r="V19" s="24"/>
      <c r="W19" s="24"/>
      <c r="X19" s="24"/>
      <c r="Y19" s="24"/>
      <c r="Z19" s="24"/>
      <c r="AA19" s="24"/>
      <c r="AB19" s="24"/>
      <c r="AC19" s="24"/>
    </row>
    <row r="20" spans="1:29" x14ac:dyDescent="0.35">
      <c r="A20" s="24"/>
      <c r="B20" s="24"/>
      <c r="C20" s="24"/>
      <c r="E20" s="24"/>
      <c r="F20" s="24"/>
      <c r="G20" s="24"/>
      <c r="H20" s="24"/>
      <c r="I20" s="24"/>
      <c r="J20" s="24"/>
      <c r="K20" s="24"/>
      <c r="L20" s="24"/>
      <c r="M20" s="25"/>
      <c r="N20" s="24"/>
      <c r="O20" s="24"/>
      <c r="P20" s="24"/>
      <c r="Q20" s="24"/>
      <c r="R20" s="24"/>
      <c r="S20" s="24"/>
      <c r="T20" s="24"/>
      <c r="U20" s="24"/>
      <c r="V20" s="24"/>
      <c r="W20" s="24"/>
      <c r="X20" s="24"/>
      <c r="Y20" s="24"/>
      <c r="Z20" s="24"/>
      <c r="AA20" s="24"/>
      <c r="AB20" s="24"/>
      <c r="AC20" s="24"/>
    </row>
    <row r="21" spans="1:29" x14ac:dyDescent="0.35">
      <c r="A21" s="24"/>
      <c r="B21" s="24"/>
      <c r="C21" s="24"/>
      <c r="D21" s="24"/>
      <c r="E21" s="24"/>
      <c r="F21" s="24"/>
      <c r="G21" s="24"/>
      <c r="H21" s="24"/>
      <c r="I21" s="24"/>
      <c r="J21" s="24"/>
      <c r="K21" s="24"/>
      <c r="L21" s="24"/>
      <c r="M21" s="25"/>
      <c r="N21" s="24"/>
      <c r="O21" s="24"/>
      <c r="P21" s="24"/>
      <c r="Q21" s="24"/>
      <c r="R21" s="24"/>
      <c r="S21" s="24"/>
      <c r="T21" s="24"/>
      <c r="U21" s="24"/>
      <c r="V21" s="24"/>
      <c r="W21" s="24"/>
      <c r="X21" s="24"/>
      <c r="Y21" s="24"/>
      <c r="Z21" s="24"/>
      <c r="AA21" s="24"/>
      <c r="AB21" s="24"/>
      <c r="AC21" s="24"/>
    </row>
    <row r="27" spans="1:29" ht="26" x14ac:dyDescent="0.6">
      <c r="E27" s="45" t="s">
        <v>65</v>
      </c>
    </row>
    <row r="29" spans="1:29" ht="15.5" x14ac:dyDescent="0.35">
      <c r="D29" s="47" t="s">
        <v>66</v>
      </c>
    </row>
    <row r="38" spans="8:8" x14ac:dyDescent="0.35">
      <c r="H38" t="s">
        <v>70</v>
      </c>
    </row>
    <row r="40" spans="8:8" x14ac:dyDescent="0.35">
      <c r="H40" t="s">
        <v>71</v>
      </c>
    </row>
    <row r="49" spans="1:11" ht="15.5" x14ac:dyDescent="0.35">
      <c r="E49" s="50" t="s">
        <v>86</v>
      </c>
    </row>
    <row r="52" spans="1:11" x14ac:dyDescent="0.35">
      <c r="A52" s="51"/>
    </row>
    <row r="53" spans="1:11" ht="15" thickBot="1" x14ac:dyDescent="0.4">
      <c r="A53" s="49"/>
      <c r="B53" s="49"/>
      <c r="C53" s="49"/>
      <c r="D53" s="49"/>
      <c r="E53" s="49"/>
      <c r="F53" s="49"/>
      <c r="G53" s="49"/>
      <c r="H53" s="49"/>
      <c r="I53" s="49"/>
      <c r="J53" s="49"/>
      <c r="K53" s="49"/>
    </row>
    <row r="54" spans="1:11" ht="15" thickTop="1" x14ac:dyDescent="0.35"/>
  </sheetData>
  <pageMargins left="0.7" right="0.7" top="0.75" bottom="0.75" header="0.3" footer="0.3"/>
  <pageSetup paperSize="9" scale="86" orientation="portrait" r:id="rId1"/>
  <headerFooter>
    <oddHeader>&amp;L&amp;G&amp;RUlica Đure Šporera 8, HR-51000 Rijeka, OIB: 01788637246
IBAN: HR4024020061100388357 (Erste &amp; Steiermarkische bank d.d.) 
tel: +385 51 333 298, fax: +385 51 333 298
email: gpz@gpz.hr, web: www.gpz.hr</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8"/>
  <sheetViews>
    <sheetView tabSelected="1" view="pageLayout" topLeftCell="C79" zoomScaleNormal="100" zoomScaleSheetLayoutView="100" workbookViewId="0">
      <selection activeCell="F102" sqref="F102"/>
    </sheetView>
  </sheetViews>
  <sheetFormatPr defaultRowHeight="14.5" x14ac:dyDescent="0.35"/>
  <cols>
    <col min="1" max="1" width="9.1796875" style="15"/>
    <col min="2" max="2" width="62.453125" style="15" customWidth="1"/>
    <col min="4" max="4" width="8.7265625" style="7"/>
    <col min="5" max="5" width="9.453125" style="60" bestFit="1" customWidth="1"/>
    <col min="6" max="6" width="15.453125" style="52" customWidth="1"/>
    <col min="7" max="7" width="10.1796875" bestFit="1" customWidth="1"/>
  </cols>
  <sheetData>
    <row r="1" spans="1:6" ht="15" thickBot="1" x14ac:dyDescent="0.4">
      <c r="B1" s="28" t="s">
        <v>88</v>
      </c>
    </row>
    <row r="2" spans="1:6" ht="15" thickBot="1" x14ac:dyDescent="0.4">
      <c r="A2" s="38"/>
      <c r="B2" s="39"/>
      <c r="C2" s="40"/>
      <c r="D2" s="41"/>
      <c r="E2" s="61"/>
      <c r="F2" s="53"/>
    </row>
    <row r="3" spans="1:6" ht="15" thickBot="1" x14ac:dyDescent="0.4">
      <c r="B3" s="28"/>
    </row>
    <row r="4" spans="1:6" ht="15" thickBot="1" x14ac:dyDescent="0.4">
      <c r="A4" s="29" t="s">
        <v>5</v>
      </c>
      <c r="B4" s="30" t="s">
        <v>50</v>
      </c>
      <c r="C4" s="31"/>
      <c r="D4" s="32"/>
      <c r="E4" s="62"/>
      <c r="F4" s="53"/>
    </row>
    <row r="5" spans="1:6" ht="15" thickBot="1" x14ac:dyDescent="0.4">
      <c r="A5" s="16" t="s">
        <v>0</v>
      </c>
      <c r="B5" s="21" t="s">
        <v>1</v>
      </c>
      <c r="C5" s="3" t="s">
        <v>2</v>
      </c>
      <c r="D5" s="8" t="s">
        <v>3</v>
      </c>
      <c r="E5" s="64" t="s">
        <v>87</v>
      </c>
      <c r="F5" s="55" t="s">
        <v>4</v>
      </c>
    </row>
    <row r="6" spans="1:6" x14ac:dyDescent="0.35">
      <c r="A6" s="17"/>
      <c r="B6" s="13"/>
      <c r="C6" s="2"/>
      <c r="D6" s="9"/>
      <c r="E6" s="66"/>
      <c r="F6" s="56" t="str">
        <f t="shared" ref="F6:F26" si="0">IF(E6&lt;&gt;0,D6*E6,"")</f>
        <v/>
      </c>
    </row>
    <row r="7" spans="1:6" ht="72.5" x14ac:dyDescent="0.35">
      <c r="A7" s="18">
        <v>1</v>
      </c>
      <c r="B7" s="14" t="s">
        <v>51</v>
      </c>
      <c r="C7" s="1" t="s">
        <v>22</v>
      </c>
      <c r="D7" s="10">
        <f>[1]DOKAZNICA!Q28</f>
        <v>1</v>
      </c>
      <c r="E7" s="63"/>
      <c r="F7" s="54" t="str">
        <f t="shared" si="0"/>
        <v/>
      </c>
    </row>
    <row r="8" spans="1:6" ht="72.5" x14ac:dyDescent="0.35">
      <c r="A8" s="18">
        <v>2</v>
      </c>
      <c r="B8" s="14" t="s">
        <v>26</v>
      </c>
      <c r="C8" s="1" t="s">
        <v>6</v>
      </c>
      <c r="D8" s="10">
        <f>[1]DOKAZNICA!$Q$31</f>
        <v>45</v>
      </c>
      <c r="E8" s="63"/>
      <c r="F8" s="54" t="str">
        <f>IF(E8&lt;&gt;0,D8*E8,"")</f>
        <v/>
      </c>
    </row>
    <row r="9" spans="1:6" ht="116" x14ac:dyDescent="0.35">
      <c r="A9" s="18">
        <v>3</v>
      </c>
      <c r="B9" s="14" t="s">
        <v>27</v>
      </c>
      <c r="C9" s="1" t="s">
        <v>22</v>
      </c>
      <c r="D9" s="10">
        <v>1</v>
      </c>
      <c r="E9" s="63"/>
      <c r="F9" s="54" t="str">
        <f t="shared" ref="F9" si="1">IF(E9&lt;&gt;0,D9*E9,"")</f>
        <v/>
      </c>
    </row>
    <row r="10" spans="1:6" ht="101.5" x14ac:dyDescent="0.35">
      <c r="A10" s="18">
        <v>4</v>
      </c>
      <c r="B10" s="14" t="s">
        <v>62</v>
      </c>
      <c r="C10" s="1" t="s">
        <v>22</v>
      </c>
      <c r="D10" s="10">
        <v>1</v>
      </c>
      <c r="E10" s="63"/>
      <c r="F10" s="54" t="str">
        <f t="shared" si="0"/>
        <v/>
      </c>
    </row>
    <row r="11" spans="1:6" ht="72.5" x14ac:dyDescent="0.35">
      <c r="A11" s="18">
        <v>5</v>
      </c>
      <c r="B11" s="14" t="s">
        <v>37</v>
      </c>
      <c r="C11" s="1"/>
      <c r="D11" s="10"/>
      <c r="E11" s="63"/>
      <c r="F11" s="54" t="str">
        <f t="shared" si="0"/>
        <v/>
      </c>
    </row>
    <row r="12" spans="1:6" x14ac:dyDescent="0.35">
      <c r="A12" s="18" t="s">
        <v>23</v>
      </c>
      <c r="B12" s="14" t="s">
        <v>38</v>
      </c>
      <c r="C12" s="1" t="s">
        <v>9</v>
      </c>
      <c r="D12" s="10">
        <f>[1]DOKAZNICA!Q43</f>
        <v>2</v>
      </c>
      <c r="E12" s="63"/>
      <c r="F12" s="54" t="str">
        <f>IF(E12&lt;&gt;0,D12*E12,"")</f>
        <v/>
      </c>
    </row>
    <row r="13" spans="1:6" ht="72.5" x14ac:dyDescent="0.35">
      <c r="A13" s="18">
        <v>6</v>
      </c>
      <c r="B13" s="14" t="s">
        <v>39</v>
      </c>
      <c r="C13" s="1"/>
      <c r="D13" s="10"/>
      <c r="E13" s="63"/>
      <c r="F13" s="54" t="str">
        <f>IF(E13&lt;&gt;0,D13*E13,"")</f>
        <v/>
      </c>
    </row>
    <row r="14" spans="1:6" x14ac:dyDescent="0.35">
      <c r="A14" s="18" t="s">
        <v>23</v>
      </c>
      <c r="B14" s="14" t="s">
        <v>38</v>
      </c>
      <c r="C14" s="1" t="s">
        <v>9</v>
      </c>
      <c r="D14" s="10">
        <f>[1]DOKAZNICA!Q48</f>
        <v>2</v>
      </c>
      <c r="E14" s="63"/>
      <c r="F14" s="54" t="str">
        <f>IF(E14&lt;&gt;0,D14*E14,"")</f>
        <v/>
      </c>
    </row>
    <row r="15" spans="1:6" ht="58" x14ac:dyDescent="0.35">
      <c r="A15" s="18">
        <v>7</v>
      </c>
      <c r="B15" s="14" t="s">
        <v>40</v>
      </c>
      <c r="C15" s="1" t="s">
        <v>8</v>
      </c>
      <c r="D15" s="10">
        <f>[1]DOKAZNICA!Q55</f>
        <v>20</v>
      </c>
      <c r="E15" s="63"/>
      <c r="F15" s="54" t="str">
        <f>IF(E15&lt;&gt;0,D15*E15,"")</f>
        <v/>
      </c>
    </row>
    <row r="16" spans="1:6" ht="58" x14ac:dyDescent="0.35">
      <c r="A16" s="18">
        <v>8</v>
      </c>
      <c r="B16" s="14" t="s">
        <v>74</v>
      </c>
      <c r="C16" s="1"/>
      <c r="D16" s="10"/>
      <c r="E16" s="63"/>
      <c r="F16" s="54" t="str">
        <f t="shared" si="0"/>
        <v/>
      </c>
    </row>
    <row r="17" spans="1:6" x14ac:dyDescent="0.35">
      <c r="A17" s="18" t="s">
        <v>23</v>
      </c>
      <c r="B17" s="14" t="s">
        <v>73</v>
      </c>
      <c r="C17" s="1" t="s">
        <v>9</v>
      </c>
      <c r="D17" s="10">
        <f>[1]DOKAZNICA!Q58</f>
        <v>35</v>
      </c>
      <c r="E17" s="63"/>
      <c r="F17" s="54" t="str">
        <f>IF(E17&lt;&gt;0,D17*E17,"")</f>
        <v/>
      </c>
    </row>
    <row r="18" spans="1:6" ht="87" x14ac:dyDescent="0.35">
      <c r="A18" s="18">
        <v>9</v>
      </c>
      <c r="B18" s="14" t="s">
        <v>75</v>
      </c>
      <c r="C18" s="1" t="s">
        <v>22</v>
      </c>
      <c r="D18" s="10">
        <f>[1]DOKAZNICA!Q61</f>
        <v>1</v>
      </c>
      <c r="E18" s="63"/>
      <c r="F18" s="54" t="str">
        <f>IF(E18&lt;&gt;0,D18*E18,"")</f>
        <v/>
      </c>
    </row>
    <row r="19" spans="1:6" ht="101.5" x14ac:dyDescent="0.35">
      <c r="A19" s="18">
        <v>10</v>
      </c>
      <c r="B19" s="14" t="s">
        <v>52</v>
      </c>
      <c r="C19" s="1" t="s">
        <v>9</v>
      </c>
      <c r="D19" s="10">
        <f>[1]DOKAZNICA!Q64</f>
        <v>2</v>
      </c>
      <c r="E19" s="63"/>
      <c r="F19" s="54" t="str">
        <f t="shared" si="0"/>
        <v/>
      </c>
    </row>
    <row r="20" spans="1:6" ht="116" x14ac:dyDescent="0.35">
      <c r="A20" s="18">
        <v>11</v>
      </c>
      <c r="B20" s="14" t="s">
        <v>30</v>
      </c>
      <c r="C20" s="1" t="s">
        <v>7</v>
      </c>
      <c r="D20" s="10">
        <f>[1]DOKAZNICA!Q79</f>
        <v>30</v>
      </c>
      <c r="E20" s="63"/>
      <c r="F20" s="54" t="str">
        <f>IF(E20&lt;&gt;0,D20*E20,"")</f>
        <v/>
      </c>
    </row>
    <row r="21" spans="1:6" ht="72.5" x14ac:dyDescent="0.35">
      <c r="A21" s="18">
        <v>12</v>
      </c>
      <c r="B21" s="14" t="s">
        <v>25</v>
      </c>
      <c r="C21" s="1" t="s">
        <v>6</v>
      </c>
      <c r="D21" s="10">
        <f>[1]DOKAZNICA!Q90</f>
        <v>84</v>
      </c>
      <c r="E21" s="63"/>
      <c r="F21" s="54" t="str">
        <f>IF(E21&lt;&gt;0,D21*E21,"")</f>
        <v/>
      </c>
    </row>
    <row r="22" spans="1:6" ht="58" x14ac:dyDescent="0.35">
      <c r="A22" s="18">
        <v>13</v>
      </c>
      <c r="B22" s="14" t="s">
        <v>76</v>
      </c>
      <c r="C22" s="1" t="s">
        <v>8</v>
      </c>
      <c r="D22" s="10">
        <f>[1]DOKAZNICA!Q94</f>
        <v>45</v>
      </c>
      <c r="E22" s="63"/>
      <c r="F22" s="54" t="str">
        <f t="shared" si="0"/>
        <v/>
      </c>
    </row>
    <row r="23" spans="1:6" ht="101.5" x14ac:dyDescent="0.35">
      <c r="A23" s="18">
        <v>14</v>
      </c>
      <c r="B23" s="14" t="s">
        <v>31</v>
      </c>
      <c r="C23" s="1" t="s">
        <v>9</v>
      </c>
      <c r="D23" s="10">
        <f>[1]DOKAZNICA!Q97</f>
        <v>2</v>
      </c>
      <c r="E23" s="63"/>
      <c r="F23" s="54" t="str">
        <f t="shared" ref="F23:F25" si="2">IF(E23&lt;&gt;0,D23*E23,"")</f>
        <v/>
      </c>
    </row>
    <row r="24" spans="1:6" ht="101.5" x14ac:dyDescent="0.35">
      <c r="A24" s="18">
        <v>15</v>
      </c>
      <c r="B24" s="14" t="s">
        <v>63</v>
      </c>
      <c r="C24" s="1" t="s">
        <v>9</v>
      </c>
      <c r="D24" s="10">
        <v>1</v>
      </c>
      <c r="E24" s="63"/>
      <c r="F24" s="54" t="str">
        <f t="shared" si="2"/>
        <v/>
      </c>
    </row>
    <row r="25" spans="1:6" ht="116" x14ac:dyDescent="0.35">
      <c r="A25" s="18">
        <v>16</v>
      </c>
      <c r="B25" s="14" t="s">
        <v>64</v>
      </c>
      <c r="C25" s="1" t="s">
        <v>6</v>
      </c>
      <c r="D25" s="10">
        <v>10</v>
      </c>
      <c r="E25" s="63"/>
      <c r="F25" s="54" t="str">
        <f t="shared" si="2"/>
        <v/>
      </c>
    </row>
    <row r="26" spans="1:6" ht="15" thickBot="1" x14ac:dyDescent="0.4">
      <c r="A26" s="71"/>
      <c r="B26" s="72"/>
      <c r="C26" s="73"/>
      <c r="D26" s="10"/>
      <c r="E26" s="74"/>
      <c r="F26" s="77" t="str">
        <f t="shared" si="0"/>
        <v/>
      </c>
    </row>
    <row r="27" spans="1:6" s="33" customFormat="1" ht="15" thickBot="1" x14ac:dyDescent="0.4">
      <c r="A27" s="29" t="str">
        <f>A4</f>
        <v>I.</v>
      </c>
      <c r="B27" s="30" t="str">
        <f>B4&amp;" - UKUPNO"</f>
        <v>PRIPREMNI RADOVI, RUŠENJA I DEMONTAŽE - UKUPNO</v>
      </c>
      <c r="C27" s="31"/>
      <c r="D27" s="82"/>
      <c r="E27" s="62"/>
      <c r="F27" s="53">
        <f>SUM(F6:F26)</f>
        <v>0</v>
      </c>
    </row>
    <row r="28" spans="1:6" ht="15" thickBot="1" x14ac:dyDescent="0.4"/>
    <row r="29" spans="1:6" s="33" customFormat="1" ht="15" thickBot="1" x14ac:dyDescent="0.4">
      <c r="A29" s="29" t="s">
        <v>10</v>
      </c>
      <c r="B29" s="30" t="s">
        <v>11</v>
      </c>
      <c r="C29" s="31"/>
      <c r="D29" s="32"/>
      <c r="E29" s="62"/>
      <c r="F29" s="53"/>
    </row>
    <row r="30" spans="1:6" ht="15" thickBot="1" x14ac:dyDescent="0.4">
      <c r="A30" s="16" t="s">
        <v>0</v>
      </c>
      <c r="B30" s="21" t="s">
        <v>1</v>
      </c>
      <c r="C30" s="3" t="s">
        <v>2</v>
      </c>
      <c r="D30" s="8" t="s">
        <v>3</v>
      </c>
      <c r="E30" s="64" t="s">
        <v>87</v>
      </c>
      <c r="F30" s="55" t="s">
        <v>4</v>
      </c>
    </row>
    <row r="31" spans="1:6" x14ac:dyDescent="0.35">
      <c r="A31" s="17"/>
      <c r="B31" s="13"/>
      <c r="C31" s="2"/>
      <c r="D31" s="44"/>
      <c r="E31" s="65"/>
      <c r="F31" s="56"/>
    </row>
    <row r="32" spans="1:6" ht="43.5" x14ac:dyDescent="0.35">
      <c r="A32" s="17">
        <v>1</v>
      </c>
      <c r="B32" s="13" t="s">
        <v>53</v>
      </c>
      <c r="C32" s="2" t="s">
        <v>7</v>
      </c>
      <c r="D32" s="9">
        <f>[1]DOKAZNICA!Q122</f>
        <v>22</v>
      </c>
      <c r="E32" s="66"/>
      <c r="F32" s="56" t="str">
        <f t="shared" ref="F32:F38" si="3">IF(E32&lt;&gt;0,D32*E32,"")</f>
        <v/>
      </c>
    </row>
    <row r="33" spans="1:6" ht="43.5" x14ac:dyDescent="0.35">
      <c r="A33" s="17">
        <v>2</v>
      </c>
      <c r="B33" s="13" t="s">
        <v>54</v>
      </c>
      <c r="C33" s="2" t="s">
        <v>7</v>
      </c>
      <c r="D33" s="44">
        <f>[1]DOKAZNICA!Q128</f>
        <v>5.6999999999999993</v>
      </c>
      <c r="E33" s="65"/>
      <c r="F33" s="56" t="str">
        <f t="shared" si="3"/>
        <v/>
      </c>
    </row>
    <row r="34" spans="1:6" ht="58" x14ac:dyDescent="0.35">
      <c r="A34" s="17">
        <v>3</v>
      </c>
      <c r="B34" s="13" t="s">
        <v>55</v>
      </c>
      <c r="C34" s="2" t="s">
        <v>7</v>
      </c>
      <c r="D34" s="9">
        <f>[1]DOKAZNICA!Q133</f>
        <v>3</v>
      </c>
      <c r="E34" s="66"/>
      <c r="F34" s="56" t="str">
        <f t="shared" si="3"/>
        <v/>
      </c>
    </row>
    <row r="35" spans="1:6" ht="145" x14ac:dyDescent="0.35">
      <c r="A35" s="17">
        <v>4</v>
      </c>
      <c r="B35" s="14" t="s">
        <v>41</v>
      </c>
      <c r="C35" s="1" t="s">
        <v>7</v>
      </c>
      <c r="D35" s="10">
        <f>[1]DOKAZNICA!Q136</f>
        <v>5</v>
      </c>
      <c r="E35" s="63"/>
      <c r="F35" s="54" t="str">
        <f t="shared" si="3"/>
        <v/>
      </c>
    </row>
    <row r="36" spans="1:6" ht="58" x14ac:dyDescent="0.35">
      <c r="A36" s="17">
        <v>5</v>
      </c>
      <c r="B36" s="14" t="s">
        <v>44</v>
      </c>
      <c r="C36" s="1" t="s">
        <v>7</v>
      </c>
      <c r="D36" s="10">
        <f>[1]DOKAZNICA!Q144</f>
        <v>23.24</v>
      </c>
      <c r="E36" s="63"/>
      <c r="F36" s="54" t="str">
        <f t="shared" si="3"/>
        <v/>
      </c>
    </row>
    <row r="37" spans="1:6" ht="101.5" x14ac:dyDescent="0.35">
      <c r="A37" s="17">
        <v>6</v>
      </c>
      <c r="B37" s="14" t="s">
        <v>32</v>
      </c>
      <c r="C37" s="1" t="s">
        <v>8</v>
      </c>
      <c r="D37" s="10">
        <f>[1]DOKAZNICA!Q148</f>
        <v>120</v>
      </c>
      <c r="E37" s="63"/>
      <c r="F37" s="56" t="str">
        <f t="shared" si="3"/>
        <v/>
      </c>
    </row>
    <row r="38" spans="1:6" ht="43.5" x14ac:dyDescent="0.35">
      <c r="A38" s="17">
        <v>7</v>
      </c>
      <c r="B38" s="13" t="s">
        <v>82</v>
      </c>
      <c r="C38" s="2" t="s">
        <v>7</v>
      </c>
      <c r="D38" s="44">
        <f>[1]DOKAZNICA!Q151</f>
        <v>8</v>
      </c>
      <c r="E38" s="65"/>
      <c r="F38" s="56" t="str">
        <f t="shared" si="3"/>
        <v/>
      </c>
    </row>
    <row r="39" spans="1:6" ht="15" thickBot="1" x14ac:dyDescent="0.4">
      <c r="A39" s="78"/>
      <c r="B39" s="79"/>
      <c r="C39" s="80"/>
      <c r="D39" s="44"/>
      <c r="E39" s="81"/>
      <c r="F39" s="75"/>
    </row>
    <row r="40" spans="1:6" s="33" customFormat="1" ht="15" thickBot="1" x14ac:dyDescent="0.4">
      <c r="A40" s="29" t="str">
        <f>A29</f>
        <v>II.</v>
      </c>
      <c r="B40" s="30" t="str">
        <f>B29&amp;" - UKUPNO"</f>
        <v>DONJI STROJ - UKUPNO</v>
      </c>
      <c r="C40" s="31"/>
      <c r="D40" s="32"/>
      <c r="E40" s="62"/>
      <c r="F40" s="53">
        <f>SUM(F31:F39)</f>
        <v>0</v>
      </c>
    </row>
    <row r="41" spans="1:6" ht="15" thickBot="1" x14ac:dyDescent="0.4"/>
    <row r="42" spans="1:6" s="33" customFormat="1" ht="15" thickBot="1" x14ac:dyDescent="0.4">
      <c r="A42" s="29" t="s">
        <v>12</v>
      </c>
      <c r="B42" s="30" t="s">
        <v>13</v>
      </c>
      <c r="C42" s="31"/>
      <c r="D42" s="32"/>
      <c r="E42" s="62"/>
      <c r="F42" s="53"/>
    </row>
    <row r="43" spans="1:6" ht="15" thickBot="1" x14ac:dyDescent="0.4">
      <c r="A43" s="16" t="s">
        <v>0</v>
      </c>
      <c r="B43" s="21" t="s">
        <v>1</v>
      </c>
      <c r="C43" s="3" t="s">
        <v>2</v>
      </c>
      <c r="D43" s="8" t="s">
        <v>3</v>
      </c>
      <c r="E43" s="64" t="s">
        <v>87</v>
      </c>
      <c r="F43" s="55" t="s">
        <v>4</v>
      </c>
    </row>
    <row r="44" spans="1:6" ht="168" customHeight="1" x14ac:dyDescent="0.35">
      <c r="A44" s="17">
        <v>1</v>
      </c>
      <c r="B44" s="13" t="s">
        <v>33</v>
      </c>
      <c r="C44" s="2" t="s">
        <v>6</v>
      </c>
      <c r="D44" s="9">
        <f>[1]DOKAZNICA!Q160</f>
        <v>50</v>
      </c>
      <c r="E44" s="66"/>
      <c r="F44" s="56" t="str">
        <f t="shared" ref="F44:F48" si="4">IF(E44&lt;&gt;0,D44*E44,"")</f>
        <v/>
      </c>
    </row>
    <row r="45" spans="1:6" ht="130.5" x14ac:dyDescent="0.35">
      <c r="A45" s="18">
        <v>2</v>
      </c>
      <c r="B45" s="14" t="s">
        <v>34</v>
      </c>
      <c r="C45" s="1" t="s">
        <v>6</v>
      </c>
      <c r="D45" s="10">
        <f>[1]DOKAZNICA!Q164</f>
        <v>1.5</v>
      </c>
      <c r="E45" s="63"/>
      <c r="F45" s="56" t="str">
        <f t="shared" si="4"/>
        <v/>
      </c>
    </row>
    <row r="46" spans="1:6" ht="58" x14ac:dyDescent="0.35">
      <c r="A46" s="18">
        <v>3</v>
      </c>
      <c r="B46" s="14" t="s">
        <v>77</v>
      </c>
      <c r="C46" s="1" t="s">
        <v>7</v>
      </c>
      <c r="D46" s="10">
        <f>[1]DOKAZNICA!Q170</f>
        <v>3</v>
      </c>
      <c r="E46" s="63"/>
      <c r="F46" s="56" t="str">
        <f t="shared" si="4"/>
        <v/>
      </c>
    </row>
    <row r="47" spans="1:6" ht="58" x14ac:dyDescent="0.35">
      <c r="A47" s="18">
        <v>4</v>
      </c>
      <c r="B47" s="14" t="s">
        <v>78</v>
      </c>
      <c r="C47" s="1" t="s">
        <v>7</v>
      </c>
      <c r="D47" s="10">
        <f>[1]DOKAZNICA!Q177</f>
        <v>8</v>
      </c>
      <c r="E47" s="63"/>
      <c r="F47" s="56" t="str">
        <f t="shared" si="4"/>
        <v/>
      </c>
    </row>
    <row r="48" spans="1:6" ht="58" x14ac:dyDescent="0.35">
      <c r="A48" s="18">
        <v>5</v>
      </c>
      <c r="B48" s="14" t="s">
        <v>57</v>
      </c>
      <c r="C48" s="1" t="s">
        <v>7</v>
      </c>
      <c r="D48" s="10">
        <f>[1]DOKAZNICA!Q183</f>
        <v>2</v>
      </c>
      <c r="E48" s="63"/>
      <c r="F48" s="56" t="str">
        <f t="shared" si="4"/>
        <v/>
      </c>
    </row>
    <row r="49" spans="1:6" ht="145" x14ac:dyDescent="0.35">
      <c r="A49" s="18">
        <v>6</v>
      </c>
      <c r="B49" s="14" t="s">
        <v>58</v>
      </c>
      <c r="C49" s="1" t="s">
        <v>7</v>
      </c>
      <c r="D49" s="10">
        <f>[1]DOKAZNICA!Q189</f>
        <v>11</v>
      </c>
      <c r="E49" s="63"/>
      <c r="F49" s="56" t="str">
        <f>IF(E49&lt;&gt;0,D49*E49,"")</f>
        <v/>
      </c>
    </row>
    <row r="50" spans="1:6" ht="58" x14ac:dyDescent="0.35">
      <c r="A50" s="18">
        <v>7</v>
      </c>
      <c r="B50" s="14" t="s">
        <v>46</v>
      </c>
      <c r="C50" s="1" t="s">
        <v>8</v>
      </c>
      <c r="D50" s="10">
        <f>[1]DOKAZNICA!Q195</f>
        <v>10</v>
      </c>
      <c r="E50" s="63"/>
      <c r="F50" s="56" t="str">
        <f>IF(E50&lt;&gt;0,D50*E50,"")</f>
        <v/>
      </c>
    </row>
    <row r="51" spans="1:6" ht="87" x14ac:dyDescent="0.35">
      <c r="A51" s="18">
        <v>8</v>
      </c>
      <c r="B51" s="14" t="s">
        <v>59</v>
      </c>
      <c r="C51" s="1" t="s">
        <v>8</v>
      </c>
      <c r="D51" s="10">
        <f>[1]DOKAZNICA!Q201</f>
        <v>32</v>
      </c>
      <c r="E51" s="63"/>
      <c r="F51" s="56" t="str">
        <f>IF(E51&lt;&gt;0,D51*E51,"")</f>
        <v/>
      </c>
    </row>
    <row r="52" spans="1:6" ht="116" x14ac:dyDescent="0.35">
      <c r="A52" s="18">
        <v>9</v>
      </c>
      <c r="B52" s="43" t="s">
        <v>47</v>
      </c>
      <c r="C52" s="1" t="s">
        <v>8</v>
      </c>
      <c r="D52" s="10">
        <f>[1]DOKAZNICA!Q207</f>
        <v>2</v>
      </c>
      <c r="E52" s="63"/>
      <c r="F52" s="54" t="str">
        <f>IF(E52&lt;&gt;0,D52*E52,"")</f>
        <v/>
      </c>
    </row>
    <row r="53" spans="1:6" ht="116" x14ac:dyDescent="0.35">
      <c r="A53" s="18">
        <v>10</v>
      </c>
      <c r="B53" s="14" t="s">
        <v>56</v>
      </c>
      <c r="C53" s="1"/>
      <c r="D53" s="10"/>
      <c r="E53" s="63"/>
      <c r="F53" s="54"/>
    </row>
    <row r="54" spans="1:6" x14ac:dyDescent="0.35">
      <c r="A54" s="18" t="s">
        <v>23</v>
      </c>
      <c r="B54" s="14" t="s">
        <v>60</v>
      </c>
      <c r="C54" s="1" t="s">
        <v>28</v>
      </c>
      <c r="D54" s="10">
        <f>[1]DOKAZNICA!Q212</f>
        <v>400</v>
      </c>
      <c r="E54" s="63"/>
      <c r="F54" s="56" t="str">
        <f>IF(E54&lt;&gt;0,D54*E54,"")</f>
        <v/>
      </c>
    </row>
    <row r="55" spans="1:6" x14ac:dyDescent="0.35">
      <c r="A55" s="18" t="s">
        <v>24</v>
      </c>
      <c r="B55" s="14" t="s">
        <v>61</v>
      </c>
      <c r="C55" s="1" t="s">
        <v>28</v>
      </c>
      <c r="D55" s="10">
        <f>[1]DOKAZNICA!Q215</f>
        <v>550</v>
      </c>
      <c r="E55" s="63"/>
      <c r="F55" s="56" t="str">
        <f>IF(E55&lt;&gt;0,D55*E55,"")</f>
        <v/>
      </c>
    </row>
    <row r="56" spans="1:6" ht="72.5" x14ac:dyDescent="0.35">
      <c r="A56" s="18">
        <v>11</v>
      </c>
      <c r="B56" s="14" t="s">
        <v>79</v>
      </c>
      <c r="C56" s="1" t="s">
        <v>7</v>
      </c>
      <c r="D56" s="10">
        <f>[1]DOKAZNICA!Q221</f>
        <v>3</v>
      </c>
      <c r="E56" s="63"/>
      <c r="F56" s="56" t="str">
        <f>IF(E56&lt;&gt;0,D56*E56,"")</f>
        <v/>
      </c>
    </row>
    <row r="57" spans="1:6" ht="15" thickBot="1" x14ac:dyDescent="0.4">
      <c r="A57" s="71"/>
      <c r="B57" s="72"/>
      <c r="C57" s="73"/>
      <c r="D57" s="10"/>
      <c r="E57" s="74"/>
      <c r="F57" s="75"/>
    </row>
    <row r="58" spans="1:6" s="33" customFormat="1" ht="15" thickBot="1" x14ac:dyDescent="0.4">
      <c r="A58" s="29" t="str">
        <f>A42</f>
        <v>III.</v>
      </c>
      <c r="B58" s="30" t="str">
        <f>B42&amp;" - UKUPNO"</f>
        <v>OBJEKTI - UKUPNO</v>
      </c>
      <c r="C58" s="31"/>
      <c r="D58" s="32"/>
      <c r="E58" s="62"/>
      <c r="F58" s="53">
        <f>SUM(F44:F57)</f>
        <v>0</v>
      </c>
    </row>
    <row r="59" spans="1:6" ht="15" thickBot="1" x14ac:dyDescent="0.4"/>
    <row r="60" spans="1:6" s="33" customFormat="1" ht="15" thickBot="1" x14ac:dyDescent="0.4">
      <c r="A60" s="29" t="s">
        <v>14</v>
      </c>
      <c r="B60" s="30" t="s">
        <v>15</v>
      </c>
      <c r="C60" s="31"/>
      <c r="D60" s="32"/>
      <c r="E60" s="62"/>
      <c r="F60" s="53"/>
    </row>
    <row r="61" spans="1:6" ht="15" thickBot="1" x14ac:dyDescent="0.4">
      <c r="A61" s="16" t="s">
        <v>0</v>
      </c>
      <c r="B61" s="21" t="s">
        <v>1</v>
      </c>
      <c r="C61" s="3" t="s">
        <v>2</v>
      </c>
      <c r="D61" s="8" t="s">
        <v>3</v>
      </c>
      <c r="E61" s="64" t="s">
        <v>87</v>
      </c>
      <c r="F61" s="55" t="s">
        <v>4</v>
      </c>
    </row>
    <row r="62" spans="1:6" ht="174" x14ac:dyDescent="0.35">
      <c r="A62" s="17">
        <v>1</v>
      </c>
      <c r="B62" s="13" t="s">
        <v>35</v>
      </c>
      <c r="C62" s="2" t="s">
        <v>7</v>
      </c>
      <c r="D62" s="9">
        <f>[1]DOKAZNICA!Q233</f>
        <v>20</v>
      </c>
      <c r="E62" s="66"/>
      <c r="F62" s="56" t="str">
        <f>IF(E62&lt;&gt;0,D62*E62,"")</f>
        <v/>
      </c>
    </row>
    <row r="63" spans="1:6" ht="130.5" x14ac:dyDescent="0.35">
      <c r="A63" s="17">
        <v>2</v>
      </c>
      <c r="B63" s="14" t="s">
        <v>45</v>
      </c>
      <c r="C63" s="1" t="s">
        <v>8</v>
      </c>
      <c r="D63" s="9">
        <f>[1]DOKAZNICA!Q238</f>
        <v>52</v>
      </c>
      <c r="E63" s="66"/>
      <c r="F63" s="56" t="str">
        <f t="shared" ref="F63:F64" si="5">IF(E63&lt;&gt;0,D63*E63,"")</f>
        <v/>
      </c>
    </row>
    <row r="64" spans="1:6" ht="141" customHeight="1" x14ac:dyDescent="0.35">
      <c r="A64" s="17">
        <v>3</v>
      </c>
      <c r="B64" s="14" t="s">
        <v>49</v>
      </c>
      <c r="C64" s="1" t="s">
        <v>8</v>
      </c>
      <c r="D64" s="9">
        <f>[1]DOKAZNICA!Q245</f>
        <v>46</v>
      </c>
      <c r="E64" s="66"/>
      <c r="F64" s="56" t="str">
        <f t="shared" si="5"/>
        <v/>
      </c>
    </row>
    <row r="65" spans="1:6" ht="15" thickBot="1" x14ac:dyDescent="0.4">
      <c r="A65" s="71"/>
      <c r="B65" s="72"/>
      <c r="C65" s="73"/>
      <c r="D65" s="10"/>
      <c r="E65" s="74"/>
      <c r="F65" s="75" t="str">
        <f t="shared" ref="F65" si="6">IF(E65&lt;&gt;0,D65*E65,"")</f>
        <v/>
      </c>
    </row>
    <row r="66" spans="1:6" s="33" customFormat="1" ht="15" thickBot="1" x14ac:dyDescent="0.4">
      <c r="A66" s="29" t="str">
        <f>A60</f>
        <v>IV.</v>
      </c>
      <c r="B66" s="30" t="str">
        <f>B60</f>
        <v>GORNJI STROJ</v>
      </c>
      <c r="C66" s="31"/>
      <c r="D66" s="32"/>
      <c r="E66" s="62"/>
      <c r="F66" s="53">
        <f>SUM(F62:F65)</f>
        <v>0</v>
      </c>
    </row>
    <row r="68" spans="1:6" ht="15" thickBot="1" x14ac:dyDescent="0.4"/>
    <row r="69" spans="1:6" s="33" customFormat="1" ht="15" thickBot="1" x14ac:dyDescent="0.4">
      <c r="A69" s="29" t="s">
        <v>16</v>
      </c>
      <c r="B69" s="30" t="s">
        <v>42</v>
      </c>
      <c r="C69" s="31"/>
      <c r="D69" s="32"/>
      <c r="E69" s="62"/>
      <c r="F69" s="53"/>
    </row>
    <row r="70" spans="1:6" ht="15" thickBot="1" x14ac:dyDescent="0.4">
      <c r="A70" s="16" t="s">
        <v>0</v>
      </c>
      <c r="B70" s="21" t="s">
        <v>1</v>
      </c>
      <c r="C70" s="3" t="s">
        <v>2</v>
      </c>
      <c r="D70" s="8" t="s">
        <v>3</v>
      </c>
      <c r="E70" s="64" t="s">
        <v>87</v>
      </c>
      <c r="F70" s="55" t="s">
        <v>4</v>
      </c>
    </row>
    <row r="71" spans="1:6" ht="116" x14ac:dyDescent="0.35">
      <c r="A71" s="17">
        <v>1</v>
      </c>
      <c r="B71" s="13" t="s">
        <v>43</v>
      </c>
      <c r="C71" s="2" t="s">
        <v>6</v>
      </c>
      <c r="D71" s="9">
        <f>[1]DOKAZNICA!Q252</f>
        <v>3.5</v>
      </c>
      <c r="E71" s="66"/>
      <c r="F71" s="56" t="str">
        <f t="shared" ref="F71:F75" si="7">IF(E71&lt;&gt;0,D71*E71,"")</f>
        <v/>
      </c>
    </row>
    <row r="72" spans="1:6" ht="145" x14ac:dyDescent="0.35">
      <c r="A72" s="17">
        <v>2</v>
      </c>
      <c r="B72" s="13" t="s">
        <v>36</v>
      </c>
      <c r="C72" s="2" t="s">
        <v>9</v>
      </c>
      <c r="D72" s="9">
        <f>[1]DOKAZNICA!Q255</f>
        <v>2</v>
      </c>
      <c r="E72" s="66"/>
      <c r="F72" s="56" t="str">
        <f t="shared" si="7"/>
        <v/>
      </c>
    </row>
    <row r="73" spans="1:6" ht="130.5" x14ac:dyDescent="0.35">
      <c r="A73" s="17">
        <v>3</v>
      </c>
      <c r="B73" s="13" t="s">
        <v>80</v>
      </c>
      <c r="C73" s="2" t="s">
        <v>6</v>
      </c>
      <c r="D73" s="44">
        <f>[1]DOKAZNICA!Q261</f>
        <v>3.5</v>
      </c>
      <c r="E73" s="67"/>
      <c r="F73" s="56" t="str">
        <f t="shared" si="7"/>
        <v/>
      </c>
    </row>
    <row r="74" spans="1:6" ht="145" x14ac:dyDescent="0.35">
      <c r="A74" s="17">
        <v>4</v>
      </c>
      <c r="B74" s="14" t="s">
        <v>48</v>
      </c>
      <c r="C74" s="1" t="s">
        <v>8</v>
      </c>
      <c r="D74" s="10">
        <f>[1]DOKAZNICA!Q266</f>
        <v>15</v>
      </c>
      <c r="E74" s="63"/>
      <c r="F74" s="54" t="str">
        <f t="shared" si="7"/>
        <v/>
      </c>
    </row>
    <row r="75" spans="1:6" ht="131" thickBot="1" x14ac:dyDescent="0.4">
      <c r="A75" s="71">
        <v>5</v>
      </c>
      <c r="B75" s="72" t="s">
        <v>81</v>
      </c>
      <c r="C75" s="73" t="s">
        <v>9</v>
      </c>
      <c r="D75" s="83">
        <f>[1]DOKAZNICA!Q282</f>
        <v>30</v>
      </c>
      <c r="E75" s="76"/>
      <c r="F75" s="77" t="str">
        <f t="shared" si="7"/>
        <v/>
      </c>
    </row>
    <row r="76" spans="1:6" s="33" customFormat="1" ht="15" thickBot="1" x14ac:dyDescent="0.4">
      <c r="A76" s="29" t="str">
        <f>A69</f>
        <v>V.</v>
      </c>
      <c r="B76" s="30" t="str">
        <f>B69&amp;" - UKUPNO"</f>
        <v>PROMETNA SIGNALIZACIJA I OPREMA - UKUPNO</v>
      </c>
      <c r="C76" s="31"/>
      <c r="D76" s="82"/>
      <c r="E76" s="62"/>
      <c r="F76" s="53">
        <f>SUM(F71:F75)</f>
        <v>0</v>
      </c>
    </row>
    <row r="77" spans="1:6" ht="15" thickBot="1" x14ac:dyDescent="0.4"/>
    <row r="78" spans="1:6" ht="15" thickBot="1" x14ac:dyDescent="0.4">
      <c r="A78" s="29" t="s">
        <v>29</v>
      </c>
      <c r="B78" s="30" t="s">
        <v>17</v>
      </c>
      <c r="C78" s="31"/>
      <c r="D78" s="32"/>
      <c r="E78" s="62"/>
      <c r="F78" s="53"/>
    </row>
    <row r="79" spans="1:6" ht="15" thickBot="1" x14ac:dyDescent="0.4">
      <c r="A79" s="16" t="s">
        <v>0</v>
      </c>
      <c r="B79" s="21" t="s">
        <v>1</v>
      </c>
      <c r="C79" s="3" t="s">
        <v>2</v>
      </c>
      <c r="D79" s="8" t="s">
        <v>3</v>
      </c>
      <c r="E79" s="64" t="s">
        <v>87</v>
      </c>
      <c r="F79" s="55" t="s">
        <v>4</v>
      </c>
    </row>
    <row r="80" spans="1:6" ht="87" x14ac:dyDescent="0.35">
      <c r="A80" s="17">
        <v>1</v>
      </c>
      <c r="B80" s="13" t="s">
        <v>72</v>
      </c>
      <c r="C80" s="2" t="s">
        <v>9</v>
      </c>
      <c r="D80" s="9">
        <f>[1]DOKAZNICA!Q291</f>
        <v>20</v>
      </c>
      <c r="E80" s="66"/>
      <c r="F80" s="56" t="str">
        <f>IF(E80&lt;&gt;0,D80*E80,"")</f>
        <v/>
      </c>
    </row>
    <row r="81" spans="1:6" ht="15" thickBot="1" x14ac:dyDescent="0.4">
      <c r="A81" s="71"/>
      <c r="B81" s="72"/>
      <c r="C81" s="73"/>
      <c r="D81" s="10"/>
      <c r="E81" s="74"/>
      <c r="F81" s="75" t="str">
        <f t="shared" ref="F81" si="8">IF(E81&lt;&gt;0,D81*E81,"")</f>
        <v/>
      </c>
    </row>
    <row r="82" spans="1:6" ht="15" thickBot="1" x14ac:dyDescent="0.4">
      <c r="A82" s="29" t="str">
        <f>A78</f>
        <v>VI.</v>
      </c>
      <c r="B82" s="30" t="str">
        <f>B78&amp;" - UKUPNO"</f>
        <v>HORTIKULTURNO UREĐENJE - UKUPNO</v>
      </c>
      <c r="C82" s="31"/>
      <c r="D82" s="32"/>
      <c r="E82" s="62"/>
      <c r="F82" s="53">
        <f>SUM(F80:F81)</f>
        <v>0</v>
      </c>
    </row>
    <row r="85" spans="1:6" ht="15" thickBot="1" x14ac:dyDescent="0.4"/>
    <row r="86" spans="1:6" ht="15" thickBot="1" x14ac:dyDescent="0.4">
      <c r="A86" s="20"/>
      <c r="B86" s="42" t="s">
        <v>18</v>
      </c>
      <c r="C86" s="6"/>
      <c r="D86" s="12"/>
      <c r="E86" s="68"/>
      <c r="F86" s="57"/>
    </row>
    <row r="87" spans="1:6" ht="15" thickBot="1" x14ac:dyDescent="0.4">
      <c r="A87" s="34"/>
      <c r="B87" s="35" t="str">
        <f>B1</f>
        <v>TROŠKOVNIK - IZGRADNJA NOGOSTUPA UZ LC 58110 U CERNIKU</v>
      </c>
      <c r="C87" s="36"/>
      <c r="D87" s="37"/>
      <c r="E87" s="69"/>
      <c r="F87" s="58"/>
    </row>
    <row r="88" spans="1:6" ht="15" thickBot="1" x14ac:dyDescent="0.4">
      <c r="A88" s="19" t="str">
        <f>A27</f>
        <v>I.</v>
      </c>
      <c r="B88" s="22" t="str">
        <f>B27</f>
        <v>PRIPREMNI RADOVI, RUŠENJA I DEMONTAŽE - UKUPNO</v>
      </c>
      <c r="C88" s="4"/>
      <c r="D88" s="11"/>
      <c r="E88" s="70"/>
      <c r="F88" s="59">
        <f>F27</f>
        <v>0</v>
      </c>
    </row>
    <row r="89" spans="1:6" ht="15" thickBot="1" x14ac:dyDescent="0.4">
      <c r="A89" s="19" t="str">
        <f>A40</f>
        <v>II.</v>
      </c>
      <c r="B89" s="22" t="str">
        <f>B40</f>
        <v>DONJI STROJ - UKUPNO</v>
      </c>
      <c r="C89" s="4"/>
      <c r="D89" s="11"/>
      <c r="E89" s="70"/>
      <c r="F89" s="59">
        <f>F40</f>
        <v>0</v>
      </c>
    </row>
    <row r="90" spans="1:6" ht="15" thickBot="1" x14ac:dyDescent="0.4">
      <c r="A90" s="19" t="str">
        <f>A58</f>
        <v>III.</v>
      </c>
      <c r="B90" s="22" t="str">
        <f>B58</f>
        <v>OBJEKTI - UKUPNO</v>
      </c>
      <c r="C90" s="4"/>
      <c r="D90" s="11"/>
      <c r="E90" s="70"/>
      <c r="F90" s="59">
        <f>F58</f>
        <v>0</v>
      </c>
    </row>
    <row r="91" spans="1:6" ht="15" thickBot="1" x14ac:dyDescent="0.4">
      <c r="A91" s="19" t="str">
        <f>A66</f>
        <v>IV.</v>
      </c>
      <c r="B91" s="22" t="str">
        <f>B66</f>
        <v>GORNJI STROJ</v>
      </c>
      <c r="C91" s="4"/>
      <c r="D91" s="11"/>
      <c r="E91" s="70"/>
      <c r="F91" s="59">
        <f>F66</f>
        <v>0</v>
      </c>
    </row>
    <row r="92" spans="1:6" ht="15" thickBot="1" x14ac:dyDescent="0.4">
      <c r="A92" s="19" t="str">
        <f>A76</f>
        <v>V.</v>
      </c>
      <c r="B92" s="22" t="str">
        <f>B76</f>
        <v>PROMETNA SIGNALIZACIJA I OPREMA - UKUPNO</v>
      </c>
      <c r="C92" s="4"/>
      <c r="D92" s="11"/>
      <c r="E92" s="70"/>
      <c r="F92" s="59">
        <f>F76</f>
        <v>0</v>
      </c>
    </row>
    <row r="93" spans="1:6" ht="15" thickBot="1" x14ac:dyDescent="0.4">
      <c r="A93" s="19" t="str">
        <f>A82</f>
        <v>VI.</v>
      </c>
      <c r="B93" s="22" t="str">
        <f>B82</f>
        <v>HORTIKULTURNO UREĐENJE - UKUPNO</v>
      </c>
      <c r="C93" s="4"/>
      <c r="D93" s="11"/>
      <c r="E93" s="70"/>
      <c r="F93" s="59">
        <f>F82</f>
        <v>0</v>
      </c>
    </row>
    <row r="95" spans="1:6" ht="15" thickBot="1" x14ac:dyDescent="0.4"/>
    <row r="96" spans="1:6" ht="15" thickBot="1" x14ac:dyDescent="0.4">
      <c r="A96" s="19"/>
      <c r="B96" s="22" t="s">
        <v>19</v>
      </c>
      <c r="C96" s="4"/>
      <c r="D96" s="11"/>
      <c r="E96" s="70"/>
      <c r="F96" s="59">
        <f>SUM(F88:F93)</f>
        <v>0</v>
      </c>
    </row>
    <row r="97" spans="1:6" ht="15" thickBot="1" x14ac:dyDescent="0.4">
      <c r="A97" s="19"/>
      <c r="B97" s="22" t="s">
        <v>20</v>
      </c>
      <c r="C97" s="5">
        <v>0.25</v>
      </c>
      <c r="D97" s="11"/>
      <c r="E97" s="70"/>
      <c r="F97" s="59">
        <f>F96*C97</f>
        <v>0</v>
      </c>
    </row>
    <row r="98" spans="1:6" ht="15" thickBot="1" x14ac:dyDescent="0.4">
      <c r="A98" s="20"/>
      <c r="B98" s="23" t="s">
        <v>21</v>
      </c>
      <c r="C98" s="6"/>
      <c r="D98" s="12"/>
      <c r="E98" s="68"/>
      <c r="F98" s="57">
        <f>F97+F96</f>
        <v>0</v>
      </c>
    </row>
    <row r="111" spans="1:6" ht="91.5" customHeight="1" x14ac:dyDescent="0.35"/>
    <row r="128" spans="2:2" x14ac:dyDescent="0.35">
      <c r="B128" s="27"/>
    </row>
  </sheetData>
  <phoneticPr fontId="8" type="noConversion"/>
  <conditionalFormatting sqref="F27">
    <cfRule type="cellIs" dxfId="7" priority="8" operator="equal">
      <formula>0</formula>
    </cfRule>
  </conditionalFormatting>
  <conditionalFormatting sqref="F40">
    <cfRule type="cellIs" dxfId="6" priority="7" operator="equal">
      <formula>0</formula>
    </cfRule>
  </conditionalFormatting>
  <conditionalFormatting sqref="F58">
    <cfRule type="cellIs" dxfId="5" priority="6" operator="equal">
      <formula>0</formula>
    </cfRule>
  </conditionalFormatting>
  <conditionalFormatting sqref="F66">
    <cfRule type="cellIs" dxfId="4" priority="5" operator="equal">
      <formula>0</formula>
    </cfRule>
  </conditionalFormatting>
  <conditionalFormatting sqref="F76">
    <cfRule type="cellIs" dxfId="3" priority="4" operator="equal">
      <formula>0</formula>
    </cfRule>
  </conditionalFormatting>
  <conditionalFormatting sqref="F82">
    <cfRule type="cellIs" dxfId="2" priority="3" operator="equal">
      <formula>0</formula>
    </cfRule>
  </conditionalFormatting>
  <conditionalFormatting sqref="F86:F97">
    <cfRule type="cellIs" dxfId="1" priority="2" operator="equal">
      <formula>0</formula>
    </cfRule>
  </conditionalFormatting>
  <conditionalFormatting sqref="F98">
    <cfRule type="cellIs" dxfId="0" priority="1" operator="equal">
      <formula>0</formula>
    </cfRule>
  </conditionalFormatting>
  <pageMargins left="0.7" right="0.7" top="0.75" bottom="0.75" header="0.3" footer="0.3"/>
  <pageSetup paperSize="9" scale="76" fitToHeight="0" orientation="portrait" r:id="rId1"/>
  <headerFooter>
    <oddHeader>&amp;L&amp;G&amp;RBr. projekta: TR 24/25
                      List br.:&amp;P</oddHeader>
    <oddFooter>&amp;C
GRAĐEVINA: IZGRADNJA NOGOSTUPA UZ LC 58110 U CERNIKU
RIJEKA, VELJAČA 2025. GODINE</oddFooter>
  </headerFooter>
  <rowBreaks count="5" manualBreakCount="5">
    <brk id="27" max="5" man="1"/>
    <brk id="40" max="5" man="1"/>
    <brk id="58" max="5" man="1"/>
    <brk id="67" max="5" man="1"/>
    <brk id="82"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NASLOVNA</vt:lpstr>
      <vt:lpstr>TROSKOVNIK</vt:lpstr>
      <vt:lpstr>NASLOVNA!Print_Area</vt:lpstr>
      <vt:lpstr>TROSKOVNIK!Print_Area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2025-04-15T11:32:08Z</dcterms:modified>
</cp:coreProperties>
</file>